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Uživatel\Desktop\"/>
    </mc:Choice>
  </mc:AlternateContent>
  <bookViews>
    <workbookView xWindow="0" yWindow="0" windowWidth="14805" windowHeight="10080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3" l="1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121" i="2" s="1"/>
  <c r="L1" i="2"/>
  <c r="I144" i="2"/>
  <c r="H144" i="2"/>
  <c r="I143" i="2"/>
  <c r="H143" i="2"/>
  <c r="I142" i="2"/>
  <c r="H142" i="2"/>
  <c r="I141" i="2"/>
  <c r="H141" i="2"/>
  <c r="I140" i="2"/>
  <c r="H140" i="2"/>
  <c r="I139" i="2"/>
  <c r="G139" i="2"/>
  <c r="E139" i="2"/>
  <c r="I138" i="2"/>
  <c r="H138" i="2"/>
  <c r="G138" i="2"/>
  <c r="E138" i="2"/>
  <c r="I136" i="2"/>
  <c r="H136" i="2"/>
  <c r="I135" i="2"/>
  <c r="G135" i="2"/>
  <c r="E135" i="2"/>
  <c r="I134" i="2"/>
  <c r="H134" i="2"/>
  <c r="G134" i="2"/>
  <c r="E134" i="2"/>
  <c r="I132" i="2"/>
  <c r="H132" i="2"/>
  <c r="I131" i="2"/>
  <c r="H131" i="2"/>
  <c r="I130" i="2"/>
  <c r="G130" i="2"/>
  <c r="E130" i="2"/>
  <c r="I129" i="2"/>
  <c r="H129" i="2"/>
  <c r="G129" i="2"/>
  <c r="E129" i="2"/>
  <c r="I128" i="2"/>
  <c r="H128" i="2"/>
  <c r="G128" i="2"/>
  <c r="E128" i="2"/>
  <c r="I127" i="2"/>
  <c r="H127" i="2"/>
  <c r="G127" i="2"/>
  <c r="E127" i="2"/>
  <c r="I126" i="2"/>
  <c r="H126" i="2"/>
  <c r="G126" i="2"/>
  <c r="E126" i="2"/>
  <c r="I124" i="2"/>
  <c r="H124" i="2"/>
  <c r="G123" i="2"/>
  <c r="I122" i="2"/>
  <c r="H122" i="2"/>
  <c r="H121" i="2"/>
  <c r="I120" i="2"/>
  <c r="G120" i="2"/>
  <c r="E120" i="2"/>
  <c r="I119" i="2"/>
  <c r="H119" i="2"/>
  <c r="I118" i="2"/>
  <c r="G118" i="2"/>
  <c r="E118" i="2"/>
  <c r="I117" i="2"/>
  <c r="H117" i="2"/>
  <c r="G117" i="2"/>
  <c r="E117" i="2"/>
  <c r="I116" i="2"/>
  <c r="H116" i="2"/>
  <c r="G116" i="2"/>
  <c r="E116" i="2"/>
  <c r="I114" i="2"/>
  <c r="H114" i="2"/>
  <c r="I113" i="2"/>
  <c r="G113" i="2"/>
  <c r="E113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9" i="2"/>
  <c r="H109" i="2"/>
  <c r="G109" i="2"/>
  <c r="E109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2" i="2"/>
  <c r="H102" i="2"/>
  <c r="I101" i="2"/>
  <c r="G101" i="2"/>
  <c r="E101" i="2"/>
  <c r="I100" i="2"/>
  <c r="H100" i="2"/>
  <c r="G100" i="2"/>
  <c r="E100" i="2"/>
  <c r="I99" i="2"/>
  <c r="H99" i="2"/>
  <c r="G99" i="2"/>
  <c r="E99" i="2"/>
  <c r="I98" i="2"/>
  <c r="H98" i="2"/>
  <c r="G98" i="2"/>
  <c r="E98" i="2"/>
  <c r="I97" i="2"/>
  <c r="H97" i="2"/>
  <c r="G97" i="2"/>
  <c r="E97" i="2"/>
  <c r="I96" i="2"/>
  <c r="H96" i="2"/>
  <c r="G96" i="2"/>
  <c r="E96" i="2"/>
  <c r="I95" i="2"/>
  <c r="H95" i="2"/>
  <c r="G95" i="2"/>
  <c r="E95" i="2"/>
  <c r="I94" i="2"/>
  <c r="H94" i="2"/>
  <c r="G94" i="2"/>
  <c r="E94" i="2"/>
  <c r="I93" i="2"/>
  <c r="H93" i="2"/>
  <c r="G93" i="2"/>
  <c r="E93" i="2"/>
  <c r="I92" i="2"/>
  <c r="H92" i="2"/>
  <c r="G92" i="2"/>
  <c r="E92" i="2"/>
  <c r="I89" i="2"/>
  <c r="H89" i="2"/>
  <c r="I88" i="2"/>
  <c r="G88" i="2"/>
  <c r="E88" i="2"/>
  <c r="I87" i="2"/>
  <c r="H87" i="2"/>
  <c r="G87" i="2"/>
  <c r="E87" i="2"/>
  <c r="I86" i="2"/>
  <c r="H86" i="2"/>
  <c r="I85" i="2"/>
  <c r="H85" i="2"/>
  <c r="G85" i="2"/>
  <c r="E85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I80" i="2"/>
  <c r="H80" i="2"/>
  <c r="G80" i="2"/>
  <c r="E80" i="2"/>
  <c r="I79" i="2"/>
  <c r="H79" i="2"/>
  <c r="G79" i="2"/>
  <c r="E79" i="2"/>
  <c r="I78" i="2"/>
  <c r="H78" i="2"/>
  <c r="G78" i="2"/>
  <c r="E78" i="2"/>
  <c r="I77" i="2"/>
  <c r="H77" i="2"/>
  <c r="G77" i="2"/>
  <c r="E77" i="2"/>
  <c r="I76" i="2"/>
  <c r="H76" i="2"/>
  <c r="G76" i="2"/>
  <c r="E76" i="2"/>
  <c r="I75" i="2"/>
  <c r="H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G70" i="2"/>
  <c r="E70" i="2"/>
  <c r="I68" i="2"/>
  <c r="H68" i="2"/>
  <c r="I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5" i="2"/>
  <c r="H45" i="2"/>
  <c r="I44" i="2"/>
  <c r="G44" i="2"/>
  <c r="E44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7" i="2"/>
  <c r="H37" i="2"/>
  <c r="I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2" i="2"/>
  <c r="H22" i="2"/>
  <c r="G22" i="2"/>
  <c r="E22" i="2"/>
  <c r="I18" i="2"/>
  <c r="H18" i="2"/>
  <c r="I17" i="2"/>
  <c r="G17" i="2"/>
  <c r="E17" i="2"/>
  <c r="I16" i="2"/>
  <c r="H16" i="2"/>
  <c r="G16" i="2"/>
  <c r="E16" i="2"/>
  <c r="I14" i="2"/>
  <c r="H14" i="2"/>
  <c r="I13" i="2"/>
  <c r="G13" i="2"/>
  <c r="E13" i="2"/>
  <c r="I12" i="2"/>
  <c r="H12" i="2"/>
  <c r="G12" i="2"/>
  <c r="E12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  <c r="I121" i="2" l="1"/>
  <c r="I123" i="2" s="1"/>
  <c r="E123" i="2"/>
</calcChain>
</file>

<file path=xl/sharedStrings.xml><?xml version="1.0" encoding="utf-8"?>
<sst xmlns="http://schemas.openxmlformats.org/spreadsheetml/2006/main" count="410" uniqueCount="216">
  <si>
    <t>Název</t>
  </si>
  <si>
    <t>Hodnota</t>
  </si>
  <si>
    <t>Nadpis rekapitulace</t>
  </si>
  <si>
    <t>Seznam prací a dodávek elektrotechnických zařízení</t>
  </si>
  <si>
    <t>Akce</t>
  </si>
  <si>
    <t>DDM, Spartakiádní 1937, Sokolov. Oprava elektroinstalace, vstupní pavilon A</t>
  </si>
  <si>
    <t>Projekt</t>
  </si>
  <si>
    <t>Zařízení silnoproudé elektrotechniky</t>
  </si>
  <si>
    <t>Investor</t>
  </si>
  <si>
    <t>město Sokolov, Rokycanova 1929, 356 01 Sokolov</t>
  </si>
  <si>
    <t>Z. č.</t>
  </si>
  <si>
    <t>201805</t>
  </si>
  <si>
    <t>A. č.</t>
  </si>
  <si>
    <t>Smlouva</t>
  </si>
  <si>
    <t/>
  </si>
  <si>
    <t>Vypracoval</t>
  </si>
  <si>
    <t>Ing. F. Kolář</t>
  </si>
  <si>
    <t>Kontroloval</t>
  </si>
  <si>
    <t>Datum</t>
  </si>
  <si>
    <t>18.03.2018</t>
  </si>
  <si>
    <t>Zpracovatel</t>
  </si>
  <si>
    <t>CÚ</t>
  </si>
  <si>
    <t>Poznámka</t>
  </si>
  <si>
    <t>Uvedené ceny jsou v Kč a nezahrnují DPH, pokud to není uvedeno.</t>
  </si>
  <si>
    <t>Součástí rozpočtu nejsou výmalby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</si>
  <si>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</si>
  <si>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</si>
  <si>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</si>
  <si>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</si>
  <si>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</si>
  <si>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</si>
  <si>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</si>
  <si>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</si>
  <si>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</si>
  <si>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</si>
  <si>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</si>
  <si>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</si>
  <si>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</si>
  <si>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</si>
  <si>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</si>
  <si>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</si>
  <si>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</si>
  <si>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</si>
  <si>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</si>
  <si>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</si>
  <si>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</si>
  <si>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</si>
  <si>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</si>
  <si>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</si>
  <si>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</si>
  <si>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</si>
  <si>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</si>
  <si>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</si>
  <si>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</si>
  <si>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</si>
  <si>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</si>
  <si>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</si>
  <si>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</si>
  <si>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 dodávky R60</t>
  </si>
  <si>
    <t>BC-O-3/54-ECO Rozvodnice Xboard, NA omítku, průhled.plast.dveře</t>
  </si>
  <si>
    <t>ks</t>
  </si>
  <si>
    <t>IS-40/3 Hlavní vypínač, 3-pól, In=40A</t>
  </si>
  <si>
    <t>PL7-B16/1 Jistič PL7, char B, 1-pólový, Icn=10kA, In=16A</t>
  </si>
  <si>
    <t>PF7-40/4/003 Chránič Ir=250A, typ AC, 4-pól, Idn=0.03A, In=40A</t>
  </si>
  <si>
    <t>Z-GV-10/3P-3TE Propojovací lišta 1m, 3-pól, In=63A, 10mm2</t>
  </si>
  <si>
    <t>Z-AK-10/2+3P Koncový kryt k propoj liště 63A, 3-pól</t>
  </si>
  <si>
    <t>N-KS 12P Rozbočovací můstky pro N vodiče (12 vodičů)</t>
  </si>
  <si>
    <t>RSA 2,5A Řadová svornice</t>
  </si>
  <si>
    <t>ŘADOVÉ SVORNICE RSA 10 A</t>
  </si>
  <si>
    <t>RSA 10 A Řadová svornice</t>
  </si>
  <si>
    <t>Specifikace dodávky R60 - celkem</t>
  </si>
  <si>
    <t>Dodávky</t>
  </si>
  <si>
    <t>rozvaděč R60</t>
  </si>
  <si>
    <t>Dodávky - celkem</t>
  </si>
  <si>
    <t>Elektromontáže</t>
  </si>
  <si>
    <t>Kabeláže</t>
  </si>
  <si>
    <t>KABEL SE ZVÝŠENOU ODOLNOSTÍ PROTI ŠÍŘENÍ PLAMENE, BARVA PLÁŠTĚ ORANŽOVÁ, TŘÍDA REAKCE NA OHEŇ - B2 ca, s1, d0</t>
  </si>
  <si>
    <t>1-CXKH-R-J 3x1.5 mm2 , pevně</t>
  </si>
  <si>
    <t>m</t>
  </si>
  <si>
    <t>KABEL SILOVÝ,IZOLACE PVC</t>
  </si>
  <si>
    <t>CYKY-O 2x1.5 , pevně (2A)</t>
  </si>
  <si>
    <t>CYKY-O 3x1.5 , pevně (3A)</t>
  </si>
  <si>
    <t>CYKY-J 3x1.5 , pevně</t>
  </si>
  <si>
    <t>CYKY-J 5x1.5 , pevně</t>
  </si>
  <si>
    <t>CYKY-J 7x1.5 , pevně</t>
  </si>
  <si>
    <t>CYKY-J 3x2.5 , pevně</t>
  </si>
  <si>
    <t>CYKY-J 5x10 , pevně</t>
  </si>
  <si>
    <t>VODIČ JEDNOŽILOVÝ, IZOLACE PVC, ž.zel</t>
  </si>
  <si>
    <t>CY 4 , pevně</t>
  </si>
  <si>
    <t>CY 6 , pevně</t>
  </si>
  <si>
    <t>CY 10 , pevně</t>
  </si>
  <si>
    <t>CY 16 , pevně</t>
  </si>
  <si>
    <t>Kabeláže - celkem</t>
  </si>
  <si>
    <t>Svítidla</t>
  </si>
  <si>
    <t>G- ISRAC4KVM4160/ND1400I3/ND</t>
  </si>
  <si>
    <t>H- V3236EP</t>
  </si>
  <si>
    <t>NA- OZN/LVPU/3W/C/1/SA/X/WH</t>
  </si>
  <si>
    <t>NB- OZN/ETS/1W/E/1/SE/X/WH</t>
  </si>
  <si>
    <t>žářivka L 36W/840 FLH1                     OSRAM</t>
  </si>
  <si>
    <t>Svítidla - celkem</t>
  </si>
  <si>
    <t>Přístroje</t>
  </si>
  <si>
    <t>3559-A01345 Přístroj spínače jednopólového (bezšroubové svorky); řazení 1, 1So (do hořlavých podkladů B až F)</t>
  </si>
  <si>
    <t>3559-A05345 Přístroj přepínače sériového (bezšroubové svorky); řazení 5 (do hořlavých podkladů B až F)</t>
  </si>
  <si>
    <t>3559-A25345 Přístroj přepínače střídavého, se svorkou N (bezšroubové svorky); řazení 6S, 6So, 6 (do hořlavých podkladů B až F)</t>
  </si>
  <si>
    <t>3559-A07345 Přístroj přepínače křížového (bezšroubové svorky); řazení 7, 7So (do hořlavých podkladů B až F)</t>
  </si>
  <si>
    <t>3559-A52345 Přístroj přepínače střídavého dvojitého (bezšroubové svorky); řazení 6+6 (6+1, 5B)</t>
  </si>
  <si>
    <t>3558A-06940 B Přepínač střídavý IP 44, zapuštěná montáž; řazení 6 (1); d. Tango; b. bílá</t>
  </si>
  <si>
    <t>3558-01929 Spínač jednopólový IP 44; řazení 1; d. Praktik; b. bílá</t>
  </si>
  <si>
    <t>5513A-C02357 B Zásuvka dvojnásobná (bezšroubové svorky), s ochrannými kolíky, s natočenou dutinou, s clonkami; řazení 2x(2P+PE); d. Tango; b. bílá</t>
  </si>
  <si>
    <t>5593A-C02357 B Zásuvka dvojnásobná (bezšroubové svorky), s ochrannými kolíky, s natočenou dutinou, s clonkami, s ochranou před přepětím, optická signalizace poruchy; řazení 2x(2P+PE); d. Tango; b. bílá</t>
  </si>
  <si>
    <t>5518-2969 B Zásuvka jednonásobná IP 44, s ochranným kolíkem, s víčkem, pro průběžnou montáž; řazení 2P+PE; d. Praktik; b. bílá</t>
  </si>
  <si>
    <t>5598-2069 B Zásuvka dvojnásobná IP 44, s ochrannými kolíky, s víčkem, s ochranou před přepětím; řazení 2x(2P+PE); d. Praktik; b. bílá</t>
  </si>
  <si>
    <t>5518-2069 B Zásuvka dvojnásobná IP 44, s ochrannými kolíky, s víčky, pro průběžnou montáž; řazení 2x(2P+PE); d. Praktik; b. bílá</t>
  </si>
  <si>
    <t>3558A-A651 B Kryt spínače kolébkového; d. Tango; b. bílá</t>
  </si>
  <si>
    <t>3558A-A652 B Kryt spínače kolébkového, dělený; d. Tango; b. bílá</t>
  </si>
  <si>
    <t>3901A-B10 B Rámeček pro elektroinstalační přístroje, jednonásobný; d. Tango; b. bílá</t>
  </si>
  <si>
    <t>3901A-B20 B Rámeček pro elektroinstalační přístroje, dvojnásobný vodorovný; d. Tango; b. bílá</t>
  </si>
  <si>
    <t>3901A-B40 B Rámeček pro elektroinstalační přístroje, čtyřnásobný vodorovný; d. Tango; b. bílá</t>
  </si>
  <si>
    <t>wago svorky</t>
  </si>
  <si>
    <t>kpl</t>
  </si>
  <si>
    <t>Přístroje - celkem</t>
  </si>
  <si>
    <t>Kabelové trasy, úložný materiál</t>
  </si>
  <si>
    <t>KPR 68 krabice univezální, hluboká pod om.</t>
  </si>
  <si>
    <t>KP 68 KRABICE PŘÍSTROJOVÁ</t>
  </si>
  <si>
    <t>V 68 VÍČKO KE  KRABICI 68</t>
  </si>
  <si>
    <t>KSK 80 KRABICE S KRYTÍM IP 66</t>
  </si>
  <si>
    <t>LK 80X28 2ZT KRABICE LIŠTOVÁ TANGO (DVOJZÁSUVKA)</t>
  </si>
  <si>
    <t>LHD 40x20 LIŠTA HRANATÁ (3m) - DVOJITÝ ZÁMEK</t>
  </si>
  <si>
    <t>8631 KRYT LH 40X20 KONCOVÝ</t>
  </si>
  <si>
    <t>8633 KRYT LH 40X20 OHYBOVÝ</t>
  </si>
  <si>
    <t>8635 KRYT LH 40X20 ROHOVÝ VNITŘNÍ</t>
  </si>
  <si>
    <t>8636 KRYT LH 40X20 ROHOVÝ VNĚJŠÍ</t>
  </si>
  <si>
    <t>DZ 35X100 ŽLAB KABELOVÝ DRÁTĚNÝ</t>
  </si>
  <si>
    <t>DZS/B SPOJKA</t>
  </si>
  <si>
    <t>DZDS 100/B PODPĚRA NA STĚNU</t>
  </si>
  <si>
    <t>KPO 8X97 KOTVA POŽÁRNĚ ODOLNÁ</t>
  </si>
  <si>
    <t>OSTATNÍ ÚLOŽNÝ MATERIÁL</t>
  </si>
  <si>
    <t>Kabelové trasy, úložný materiál - celkem</t>
  </si>
  <si>
    <t>Ostatní práce</t>
  </si>
  <si>
    <t>úprava stáv. REH</t>
  </si>
  <si>
    <t>FLP-B+C MAXI VS/3 kombinovaný svodič bleskových proudů a přepětí, vhodné pro 3-fázový systém TN-C, instalace na vstupu do budovy, 75 kA (10/350), 180 kA (8/20), dálková signalizace poruchy</t>
  </si>
  <si>
    <t>PL7-B40/3 Jistič PL7, char B, 3-pólový, Icn=10kA, In=40A</t>
  </si>
  <si>
    <t>PL7-C6/1 Jistič PL7, char C, 1-pólový, Icn=10kA, In=6A</t>
  </si>
  <si>
    <t>PL7-C10/1 Jistič PL7, char C, 1-pólový, Icn=10kA, In=10A</t>
  </si>
  <si>
    <t>PL7-B10/1 Jistič PL7, char B, 1-pólový, Icn=10kA, In=10A</t>
  </si>
  <si>
    <t>RSA 10 Řadová svornice</t>
  </si>
  <si>
    <t>demontáže stávajících jističů</t>
  </si>
  <si>
    <t>nespecifikovaný materiál - propojovací vodiče, zámečnické úpravy, atd</t>
  </si>
  <si>
    <t>úprava stáv. REH - celkem</t>
  </si>
  <si>
    <t>Ostatní elektromontážní práce a materiál</t>
  </si>
  <si>
    <t>stavební sádra</t>
  </si>
  <si>
    <t>kg</t>
  </si>
  <si>
    <t>Montáž rozvodnic oceloplechových nebo plastových běžných, hmotnosti</t>
  </si>
  <si>
    <t xml:space="preserve"> přes 20 do 50 kg</t>
  </si>
  <si>
    <t>Ukončení vodičů izolovaných s označením a zapojením v rozváděči nebo na přístroji</t>
  </si>
  <si>
    <t xml:space="preserve"> do 2,5 mm2</t>
  </si>
  <si>
    <t xml:space="preserve"> 6 mm2</t>
  </si>
  <si>
    <t xml:space="preserve"> 10 mm2</t>
  </si>
  <si>
    <t xml:space="preserve"> 16 mm2</t>
  </si>
  <si>
    <t>Práce ve výšce (kabeláže + svítidla v hale)</t>
  </si>
  <si>
    <t>Ostatní elektromontážní práce a materiál - celkem</t>
  </si>
  <si>
    <t>Opětovná montáž demontovaných svítidel</t>
  </si>
  <si>
    <t>montáž zářivkových svítidel</t>
  </si>
  <si>
    <t>montáž ostatních svítidel</t>
  </si>
  <si>
    <t>Opětovná montáž demontovaných svítidel - celkem</t>
  </si>
  <si>
    <t>Ostatní práce - celkem</t>
  </si>
  <si>
    <t>Podružný materiál</t>
  </si>
  <si>
    <t>Elektromontáže - celkem</t>
  </si>
  <si>
    <t>Ostatní práce HZS</t>
  </si>
  <si>
    <t>zajištění autorského a technického dozuru</t>
  </si>
  <si>
    <t>zakreslení skutečného provedení stavby</t>
  </si>
  <si>
    <t>zaučení obsluhy</t>
  </si>
  <si>
    <t>výchozí revize elektro</t>
  </si>
  <si>
    <t>Ostatní práce HZS - celkem</t>
  </si>
  <si>
    <t>Stavební výpomoce</t>
  </si>
  <si>
    <t>40% z elektromontáží</t>
  </si>
  <si>
    <t>Stavební výpomoce - celkem</t>
  </si>
  <si>
    <t>Domácí telefon</t>
  </si>
  <si>
    <t>zprovoznění el. zámku vstupních dveří</t>
  </si>
  <si>
    <t>Domácí telefon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</si>
  <si>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</si>
  <si>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</si>
  <si>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</si>
  <si>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</si>
  <si>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</si>
  <si>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</si>
  <si>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</si>
  <si>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</si>
  <si>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</si>
  <si>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</si>
  <si>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</si>
  <si>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</si>
  <si>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</si>
  <si>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</si>
  <si>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</si>
  <si>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</si>
  <si>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</si>
  <si>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</si>
  <si>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</si>
  <si>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</si>
  <si>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</si>
  <si>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</si>
  <si>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</si>
  <si>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</si>
  <si>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</si>
  <si>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</si>
  <si>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</si>
  <si>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</si>
  <si>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Kabeláže</t>
  </si>
  <si>
    <t xml:space="preserve">  Svítidla</t>
  </si>
  <si>
    <t xml:space="preserve">  Přístroje</t>
  </si>
  <si>
    <t xml:space="preserve">  Kabelové trasy, úložný materiál</t>
  </si>
  <si>
    <t xml:space="preserve">  Ostatní práce</t>
  </si>
  <si>
    <t xml:space="preserve">    úprava stáv. REH</t>
  </si>
  <si>
    <t xml:space="preserve">    Ostatní elektromontážní práce a materiál</t>
  </si>
  <si>
    <t xml:space="preserve">    Opětovná montáž demontovaných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</si>
</sst>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脀煑㡐¶☸¨_x0008_"/>
      <charset val="238"/>
    </font>
    <font>
      <b/>
      <sz val="11"/>
      <color rgb="FF000000"/>
      <name val="敓潧⁥䥕脀煑㡐¶☸¨_x0008_"/>
      <charset val="238"/>
    </font>
    <font>
      <b/>
      <sz val="10"/>
      <color rgb="FF000000"/>
      <name val="敓潧⁥䥕脀煑㡐¶☸¨_x0008_"/>
      <charset val="238"/>
    </font>
    <font>
      <b/>
      <sz val="9"/>
      <color rgb="FF000000"/>
      <name val="敓潧⁥䥕脀煑㡐¶☸¨_x0008_"/>
      <charset val="238"/>
    </font>
    <font>
      <i/>
      <sz val="10"/>
      <color rgb="FF000000"/>
      <name val="敓潧⁥䥕脀煑㡐¶☸¨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180</v>
      </c>
      <c r="C1" s="11" t="s">
        <v>181</v>
      </c>
      <c r="D1" s="3"/>
    </row>
    <row r="2" spans="1:4">
      <c r="A2" s="5" t="s">
        <v>182</v>
      </c>
      <c r="B2" s="16"/>
      <c r="C2" s="16"/>
      <c r="D2" s="3"/>
    </row>
    <row r="3" spans="1:4">
      <c r="A3" s="6" t="s">
        <v>183</v>
      </c>
      <c r="B3" s="13">
        <f>(Rozpočet!E17)</f>
        <v>0</v>
      </c>
      <c r="C3" s="13"/>
      <c r="D3" s="3"/>
    </row>
    <row r="4" spans="1:4">
      <c r="A4" s="6" t="s">
        <v>184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185</v>
      </c>
      <c r="B5" s="13"/>
      <c r="C5" s="13">
        <f>(Rozpočet!E123+Rozpočet!E130+Rozpočet!E135) + 0</f>
        <v>0</v>
      </c>
      <c r="D5" s="3"/>
    </row>
    <row r="6" spans="1:4">
      <c r="A6" s="6" t="s">
        <v>186</v>
      </c>
      <c r="B6" s="13"/>
      <c r="C6" s="13">
        <f>(Rozpočet!G17) + (Rozpočet!G123+Rozpočet!G130+Rozpočet!G135) + 0</f>
        <v>0</v>
      </c>
      <c r="D6" s="3"/>
    </row>
    <row r="7" spans="1:4">
      <c r="A7" s="7" t="s">
        <v>187</v>
      </c>
      <c r="B7" s="17">
        <f>B3 + B4</f>
        <v>0</v>
      </c>
      <c r="C7" s="17">
        <f>C3 + C4 + C5 + C6</f>
        <v>0</v>
      </c>
      <c r="D7" s="3"/>
    </row>
    <row r="8" spans="1:4">
      <c r="A8" s="6" t="s">
        <v>188</v>
      </c>
      <c r="B8" s="13"/>
      <c r="C8" s="13">
        <f>(C5 + C6) * Parametry!B18 / 100</f>
        <v>0</v>
      </c>
      <c r="D8" s="3"/>
    </row>
    <row r="9" spans="1:4">
      <c r="A9" s="6" t="s">
        <v>189</v>
      </c>
      <c r="B9" s="13"/>
      <c r="C9" s="13">
        <f>0 + 0</f>
        <v>0</v>
      </c>
      <c r="D9" s="3"/>
    </row>
    <row r="10" spans="1:4">
      <c r="A10" s="6" t="s">
        <v>190</v>
      </c>
      <c r="B10" s="13"/>
      <c r="C10" s="13">
        <f>(Rozpočet!E139) + (Rozpočet!G139)</f>
        <v>0</v>
      </c>
      <c r="D10" s="3"/>
    </row>
    <row r="11" spans="1:4">
      <c r="A11" s="6" t="s">
        <v>191</v>
      </c>
      <c r="B11" s="13"/>
      <c r="C11" s="13">
        <f>(C9 + C10) * Parametry!B19 / 100</f>
        <v>0</v>
      </c>
      <c r="D11" s="3"/>
    </row>
    <row r="12" spans="1:4">
      <c r="A12" s="7" t="s">
        <v>192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193</v>
      </c>
      <c r="B13" s="13"/>
      <c r="C13" s="13">
        <f>(B12 + C12) * Parametry!B20 / 100</f>
        <v>0</v>
      </c>
      <c r="D13" s="3"/>
    </row>
    <row r="14" spans="1:4">
      <c r="A14" s="6" t="s">
        <v>194</v>
      </c>
      <c r="B14" s="13"/>
      <c r="C14" s="13">
        <f>(B12 + C12) * Parametry!B21 / 100</f>
        <v>0</v>
      </c>
      <c r="D14" s="3"/>
    </row>
    <row r="15" spans="1:4">
      <c r="A15" s="6" t="s">
        <v>195</v>
      </c>
      <c r="B15" s="13"/>
      <c r="C15" s="13">
        <f>(B7 + C7) * Parametry!B22 / 100</f>
        <v>0</v>
      </c>
      <c r="D15" s="3"/>
    </row>
    <row r="16" spans="1:4">
      <c r="A16" s="5" t="s">
        <v>196</v>
      </c>
      <c r="B16" s="16"/>
      <c r="C16" s="16">
        <f>B12 + C12 + C13 + C14 + C15</f>
        <v>0</v>
      </c>
      <c r="D16" s="3"/>
    </row>
    <row r="17" spans="1:4">
      <c r="A17" s="6" t="s">
        <v>14</v>
      </c>
      <c r="B17" s="13"/>
      <c r="C17" s="13"/>
      <c r="D17" s="3"/>
    </row>
    <row r="18" spans="1:4">
      <c r="A18" s="5" t="s">
        <v>197</v>
      </c>
      <c r="B18" s="16"/>
      <c r="C18" s="16"/>
      <c r="D18" s="3"/>
    </row>
    <row r="19" spans="1:4">
      <c r="A19" s="6" t="s">
        <v>198</v>
      </c>
      <c r="B19" s="13"/>
      <c r="C19" s="13">
        <f>C12 * Parametry!B23 / 100</f>
        <v>0</v>
      </c>
      <c r="D19" s="3"/>
    </row>
    <row r="20" spans="1:4">
      <c r="A20" s="6" t="s">
        <v>199</v>
      </c>
      <c r="B20" s="13"/>
      <c r="C20" s="13">
        <f>C12 * Parametry!B24 / 100</f>
        <v>0</v>
      </c>
      <c r="D20" s="3"/>
    </row>
    <row r="21" spans="1:4">
      <c r="A21" s="5" t="s">
        <v>200</v>
      </c>
      <c r="B21" s="16"/>
      <c r="C21" s="16">
        <f>C19 + C20</f>
        <v>0</v>
      </c>
      <c r="D21" s="3"/>
    </row>
    <row r="22" spans="1:4">
      <c r="A22" s="6" t="s">
        <v>201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14</v>
      </c>
      <c r="B23" s="13"/>
      <c r="C23" s="13"/>
      <c r="D23" s="3"/>
    </row>
    <row r="24" spans="1:4">
      <c r="A24" s="4" t="s">
        <v>202</v>
      </c>
      <c r="B24" s="12"/>
      <c r="C24" s="12">
        <f>C16 + C21 + C22</f>
        <v>0</v>
      </c>
      <c r="D24" s="3"/>
    </row>
    <row r="25" spans="1:4">
      <c r="A25" s="6" t="s">
        <v>203</v>
      </c>
      <c r="B25" s="13">
        <f>(SUM(Rozpočet!E16)+SUM(Rozpočet!E134)+SUM(Rozpočet!E138)) + (SUM(Rozpočet!G16)+SUM(Rozpočet!G134)+SUM(Rozpočet!G138)) + B4 + C4 + C8 + C11 + C13 + C14 + C15 + C21 + C22</f>
        <v>0</v>
      </c>
      <c r="C25" s="13">
        <f>B25 * Parametry!B31 / 100</f>
        <v>0</v>
      </c>
      <c r="D25" s="3"/>
    </row>
    <row r="26" spans="1:4">
      <c r="A26" s="6" t="s">
        <v>204</v>
      </c>
      <c r="B26" s="13">
        <f>0 + 0</f>
        <v>0</v>
      </c>
      <c r="C26" s="13">
        <f>B26 * Parametry!B32 / 100</f>
        <v>0</v>
      </c>
      <c r="D26" s="3"/>
    </row>
    <row r="27" spans="1:4">
      <c r="A27" s="4" t="s">
        <v>205</v>
      </c>
      <c r="B27" s="12"/>
      <c r="C27" s="12">
        <f>C24 + C25 + C26</f>
        <v>0</v>
      </c>
      <c r="D27" s="3"/>
    </row>
    <row r="28" spans="1:4">
      <c r="A28" s="6" t="s">
        <v>14</v>
      </c>
      <c r="B28" s="13"/>
      <c r="C28" s="13"/>
      <c r="D28" s="3"/>
    </row>
    <row r="29" spans="1:4">
      <c r="A29" s="6" t="s">
        <v>206</v>
      </c>
      <c r="B29" s="13"/>
      <c r="C29" s="13">
        <f>C24 * Parametry!B29 / 100</f>
        <v>0</v>
      </c>
      <c r="D29" s="3"/>
    </row>
    <row r="30" spans="1:4">
      <c r="A30" s="6" t="s">
        <v>206</v>
      </c>
      <c r="B30" s="13"/>
      <c r="C30" s="13">
        <f>C24 * Parametry!B30 / 100</f>
        <v>0</v>
      </c>
      <c r="D30" s="3"/>
    </row>
    <row r="31" spans="1:4">
      <c r="A31" s="5" t="s">
        <v>207</v>
      </c>
      <c r="B31" s="18" t="s">
        <v>52</v>
      </c>
      <c r="C31" s="18" t="s">
        <v>54</v>
      </c>
      <c r="D31" s="3"/>
    </row>
    <row r="32" spans="1:4">
      <c r="A32" s="6" t="s">
        <v>58</v>
      </c>
      <c r="B32" s="13">
        <f>(Rozpočet!E13)</f>
        <v>0</v>
      </c>
      <c r="C32" s="13">
        <f>(Rozpočet!G13)</f>
        <v>0</v>
      </c>
      <c r="D32" s="3"/>
    </row>
    <row r="33" spans="1:4">
      <c r="A33" s="6" t="s">
        <v>71</v>
      </c>
      <c r="B33" s="13">
        <f>(Rozpočet!E17)</f>
        <v>0</v>
      </c>
      <c r="C33" s="13">
        <f>(Rozpočet!G17)</f>
        <v>0</v>
      </c>
      <c r="D33" s="3"/>
    </row>
    <row r="34" spans="1:4">
      <c r="A34" s="6" t="s">
        <v>74</v>
      </c>
      <c r="B34" s="13">
        <f>(Rozpočet!E123)</f>
        <v>0</v>
      </c>
      <c r="C34" s="13">
        <f>(Rozpočet!G123)</f>
        <v>0</v>
      </c>
      <c r="D34" s="3"/>
    </row>
    <row r="35" spans="1:4">
      <c r="A35" s="6" t="s">
        <v>208</v>
      </c>
      <c r="B35" s="13">
        <f>(Rozpočet!E36)</f>
        <v>0</v>
      </c>
      <c r="C35" s="13">
        <f>(Rozpočet!G36)</f>
        <v>0</v>
      </c>
      <c r="D35" s="3"/>
    </row>
    <row r="36" spans="1:4">
      <c r="A36" s="6" t="s">
        <v>209</v>
      </c>
      <c r="B36" s="13">
        <f>(Rozpočet!E44)</f>
        <v>0</v>
      </c>
      <c r="C36" s="13">
        <f>(Rozpočet!G44)</f>
        <v>0</v>
      </c>
      <c r="D36" s="3"/>
    </row>
    <row r="37" spans="1:4">
      <c r="A37" s="6" t="s">
        <v>210</v>
      </c>
      <c r="B37" s="13">
        <f>(Rozpočet!E67)</f>
        <v>0</v>
      </c>
      <c r="C37" s="13">
        <f>(Rozpočet!G67)</f>
        <v>0</v>
      </c>
      <c r="D37" s="3"/>
    </row>
    <row r="38" spans="1:4">
      <c r="A38" s="6" t="s">
        <v>211</v>
      </c>
      <c r="B38" s="13">
        <f>(Rozpočet!E88)</f>
        <v>0</v>
      </c>
      <c r="C38" s="13">
        <f>(Rozpočet!G88)</f>
        <v>0</v>
      </c>
      <c r="D38" s="3"/>
    </row>
    <row r="39" spans="1:4">
      <c r="A39" s="6" t="s">
        <v>212</v>
      </c>
      <c r="B39" s="13">
        <f>(Rozpočet!E120)</f>
        <v>0</v>
      </c>
      <c r="C39" s="13">
        <f>(Rozpočet!G120)</f>
        <v>0</v>
      </c>
      <c r="D39" s="3"/>
    </row>
    <row r="40" spans="1:4">
      <c r="A40" s="6" t="s">
        <v>213</v>
      </c>
      <c r="B40" s="13">
        <f>(Rozpočet!E101)</f>
        <v>0</v>
      </c>
      <c r="C40" s="13">
        <f>(Rozpočet!G101)</f>
        <v>0</v>
      </c>
      <c r="D40" s="3"/>
    </row>
    <row r="41" spans="1:4">
      <c r="A41" s="6" t="s">
        <v>214</v>
      </c>
      <c r="B41" s="13">
        <f>(Rozpočet!E113)</f>
        <v>0</v>
      </c>
      <c r="C41" s="13">
        <f>(Rozpočet!G113)</f>
        <v>0</v>
      </c>
      <c r="D41" s="3"/>
    </row>
    <row r="42" spans="1:4">
      <c r="A42" s="6" t="s">
        <v>215</v>
      </c>
      <c r="B42" s="13">
        <f>(Rozpočet!E118)</f>
        <v>0</v>
      </c>
      <c r="C42" s="13">
        <f>(Rozpočet!G118)</f>
        <v>0</v>
      </c>
      <c r="D42" s="3"/>
    </row>
    <row r="43" spans="1:4">
      <c r="A43" s="6" t="s">
        <v>168</v>
      </c>
      <c r="B43" s="13">
        <f>(Rozpočet!E130)</f>
        <v>0</v>
      </c>
      <c r="C43" s="13">
        <f>(Rozpočet!G130)</f>
        <v>0</v>
      </c>
      <c r="D43" s="3"/>
    </row>
    <row r="44" spans="1:4">
      <c r="A44" s="6" t="s">
        <v>174</v>
      </c>
      <c r="B44" s="13">
        <f>(Rozpočet!E135)</f>
        <v>0</v>
      </c>
      <c r="C44" s="13">
        <f>(Rozpočet!G135)</f>
        <v>0</v>
      </c>
      <c r="D44" s="3"/>
    </row>
    <row r="45" spans="1:4">
      <c r="A45" s="6" t="s">
        <v>177</v>
      </c>
      <c r="B45" s="13">
        <f>(Rozpočet!E139)</f>
        <v>0</v>
      </c>
      <c r="C45" s="13">
        <f>(Rozpočet!G139)</f>
        <v>0</v>
      </c>
      <c r="D45" s="3"/>
    </row>
    <row r="46" spans="1:4">
      <c r="A46" s="6" t="s">
        <v>14</v>
      </c>
      <c r="B46" s="13"/>
      <c r="C46" s="13"/>
      <c r="D4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/>
  </sheetViews>
  <sheetFormatPr defaultRowHeight="15"/>
  <cols>
    <col min="1" max="1" width="167.7109375" style="1" bestFit="1" customWidth="1"/>
    <col min="2" max="2" width="3.28515625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  <c r="L1" s="9">
        <f>Parametry!B33/100*E22+Parametry!B33/100*E24+Parametry!B33/100*E25+Parametry!B33/100*E26+Parametry!B33/100*E27+Parametry!B33/100*E28+Parametry!B33/100*E29+Parametry!B33/100*E30+Parametry!B33/100*E32+Parametry!B33/100*E33+Parametry!B33/100*E34+Parametry!B33/100*E35+Parametry!B33/100*E43+Parametry!B33/100*E47+Parametry!B33/100*E48+Parametry!B33/100*E49+Parametry!B33/100*E50+Parametry!B33/100*E51+Parametry!B33/100*E52+Parametry!B33/100*E53+Parametry!B33/100*E55+Parametry!B33/100*E56+Parametry!B33/100*E57</f>
        <v>0</v>
      </c>
    </row>
    <row r="2" spans="1:12">
      <c r="A2" s="4" t="s">
        <v>58</v>
      </c>
      <c r="B2" s="4" t="s">
        <v>14</v>
      </c>
      <c r="C2" s="12"/>
      <c r="D2" s="12"/>
      <c r="E2" s="12"/>
      <c r="F2" s="12"/>
      <c r="G2" s="12"/>
      <c r="H2" s="12"/>
      <c r="I2" s="12"/>
      <c r="J2" s="3"/>
      <c r="K2" s="3"/>
      <c r="L2" s="9">
        <f>L1+Parametry!B33/100*E58+Parametry!B33/100*E59+Parametry!B33/100*E61+Parametry!B33/100*E62+Parametry!B33/100*E63+Parametry!B33/100*E64+Parametry!B33/100*E65+Parametry!B33/100*E70+Parametry!B33/100*E71+Parametry!B33/100*E72+Parametry!B33/100*E73+Parametry!B33/100*E74+Parametry!B33/100*E76+Parametry!B33/100*E77+Parametry!B33/100*E78+Parametry!B33/100*E79+Parametry!B33/100*E80+Parametry!B33/100*E82+Parametry!B33/100*E83+Parametry!B33/100*E84+Parametry!B33/100*E85+Parametry!B33/100*E92+Parametry!B33/100*E93</f>
        <v>0</v>
      </c>
    </row>
    <row r="3" spans="1:12">
      <c r="A3" s="6" t="s">
        <v>59</v>
      </c>
      <c r="B3" s="6" t="s">
        <v>60</v>
      </c>
      <c r="C3" s="13">
        <v>1</v>
      </c>
      <c r="D3" s="13"/>
      <c r="E3" s="13">
        <f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</row>
    <row r="4" spans="1:12">
      <c r="A4" s="6" t="s">
        <v>61</v>
      </c>
      <c r="B4" s="6" t="s">
        <v>60</v>
      </c>
      <c r="C4" s="13">
        <v>1</v>
      </c>
      <c r="D4" s="13"/>
      <c r="E4" s="13">
        <f>C4*D4</f>
        <v>0</v>
      </c>
      <c r="F4" s="13"/>
      <c r="G4" s="13">
        <f>C4*F4</f>
        <v>0</v>
      </c>
      <c r="H4" s="13">
        <f>D4+F4</f>
        <v>0</v>
      </c>
      <c r="I4" s="13">
        <f>E4+G4</f>
        <v>0</v>
      </c>
      <c r="J4" s="3"/>
      <c r="K4" s="3"/>
    </row>
    <row r="5" spans="1:12">
      <c r="A5" s="6" t="s">
        <v>62</v>
      </c>
      <c r="B5" s="6" t="s">
        <v>60</v>
      </c>
      <c r="C5" s="13">
        <v>12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3"/>
      <c r="K5" s="3"/>
    </row>
    <row r="6" spans="1:12">
      <c r="A6" s="6" t="s">
        <v>63</v>
      </c>
      <c r="B6" s="6" t="s">
        <v>60</v>
      </c>
      <c r="C6" s="13">
        <v>2</v>
      </c>
      <c r="D6" s="13"/>
      <c r="E6" s="13">
        <f>C6*D6</f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3"/>
      <c r="K6" s="3"/>
    </row>
    <row r="7" spans="1:12">
      <c r="A7" s="6" t="s">
        <v>64</v>
      </c>
      <c r="B7" s="6" t="s">
        <v>60</v>
      </c>
      <c r="C7" s="13">
        <v>0.6</v>
      </c>
      <c r="D7" s="13"/>
      <c r="E7" s="13">
        <f>C7*D7</f>
        <v>0</v>
      </c>
      <c r="F7" s="13"/>
      <c r="G7" s="13">
        <f>C7*F7</f>
        <v>0</v>
      </c>
      <c r="H7" s="13">
        <f>D7+F7</f>
        <v>0</v>
      </c>
      <c r="I7" s="13">
        <f>E7+G7</f>
        <v>0</v>
      </c>
      <c r="J7" s="3"/>
      <c r="K7" s="3"/>
    </row>
    <row r="8" spans="1:12">
      <c r="A8" s="6" t="s">
        <v>65</v>
      </c>
      <c r="B8" s="6" t="s">
        <v>60</v>
      </c>
      <c r="C8" s="13">
        <v>4</v>
      </c>
      <c r="D8" s="13"/>
      <c r="E8" s="13">
        <f>C8*D8</f>
        <v>0</v>
      </c>
      <c r="F8" s="13"/>
      <c r="G8" s="13">
        <f>C8*F8</f>
        <v>0</v>
      </c>
      <c r="H8" s="13">
        <f>D8+F8</f>
        <v>0</v>
      </c>
      <c r="I8" s="13">
        <f>E8+G8</f>
        <v>0</v>
      </c>
      <c r="J8" s="3"/>
      <c r="K8" s="3"/>
    </row>
    <row r="9" spans="1:12">
      <c r="A9" s="6" t="s">
        <v>66</v>
      </c>
      <c r="B9" s="6" t="s">
        <v>60</v>
      </c>
      <c r="C9" s="13">
        <v>2</v>
      </c>
      <c r="D9" s="13"/>
      <c r="E9" s="13">
        <f>C9*D9</f>
        <v>0</v>
      </c>
      <c r="F9" s="13"/>
      <c r="G9" s="13">
        <f>C9*F9</f>
        <v>0</v>
      </c>
      <c r="H9" s="13">
        <f>D9+F9</f>
        <v>0</v>
      </c>
      <c r="I9" s="13">
        <f>E9+G9</f>
        <v>0</v>
      </c>
      <c r="J9" s="3"/>
      <c r="K9" s="3"/>
    </row>
    <row r="10" spans="1:12">
      <c r="A10" s="6" t="s">
        <v>67</v>
      </c>
      <c r="B10" s="6" t="s">
        <v>60</v>
      </c>
      <c r="C10" s="13">
        <v>12</v>
      </c>
      <c r="D10" s="13"/>
      <c r="E10" s="13">
        <f>C10*D10</f>
        <v>0</v>
      </c>
      <c r="F10" s="13"/>
      <c r="G10" s="13">
        <f>C10*F10</f>
        <v>0</v>
      </c>
      <c r="H10" s="13">
        <f>D10+F10</f>
        <v>0</v>
      </c>
      <c r="I10" s="13">
        <f>E10+G10</f>
        <v>0</v>
      </c>
      <c r="J10" s="3"/>
      <c r="K10" s="3"/>
    </row>
    <row r="11" spans="1:12">
      <c r="A11" s="14" t="s">
        <v>68</v>
      </c>
      <c r="B11" s="14" t="s">
        <v>14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6" t="s">
        <v>69</v>
      </c>
      <c r="B12" s="6" t="s">
        <v>60</v>
      </c>
      <c r="C12" s="13">
        <v>5</v>
      </c>
      <c r="D12" s="13"/>
      <c r="E12" s="13">
        <f>C12*D12</f>
        <v>0</v>
      </c>
      <c r="F12" s="13"/>
      <c r="G12" s="13">
        <f>C12*F12</f>
        <v>0</v>
      </c>
      <c r="H12" s="13">
        <f>D12+F12</f>
        <v>0</v>
      </c>
      <c r="I12" s="13">
        <f>E12+G12</f>
        <v>0</v>
      </c>
      <c r="J12" s="3"/>
      <c r="K12" s="3"/>
    </row>
    <row r="13" spans="1:12">
      <c r="A13" s="4" t="s">
        <v>70</v>
      </c>
      <c r="B13" s="4" t="s">
        <v>14</v>
      </c>
      <c r="C13" s="12"/>
      <c r="D13" s="12"/>
      <c r="E13" s="12">
        <f>SUM(E3:E12)</f>
        <v>0</v>
      </c>
      <c r="F13" s="12"/>
      <c r="G13" s="12">
        <f>SUM(G3:G12)</f>
        <v>0</v>
      </c>
      <c r="H13" s="12"/>
      <c r="I13" s="12">
        <f>SUM(I3:I12)</f>
        <v>0</v>
      </c>
      <c r="J13" s="3"/>
      <c r="K13" s="3"/>
    </row>
    <row r="14" spans="1:12">
      <c r="A14" s="6" t="s">
        <v>14</v>
      </c>
      <c r="B14" s="6" t="s">
        <v>14</v>
      </c>
      <c r="C14" s="13"/>
      <c r="D14" s="13"/>
      <c r="E14" s="13"/>
      <c r="F14" s="13"/>
      <c r="G14" s="13"/>
      <c r="H14" s="13">
        <f>D14+F14</f>
        <v>0</v>
      </c>
      <c r="I14" s="13">
        <f>E14+G14</f>
        <v>0</v>
      </c>
      <c r="J14" s="3"/>
      <c r="K14" s="3"/>
    </row>
    <row r="15" spans="1:12">
      <c r="A15" s="4" t="s">
        <v>71</v>
      </c>
      <c r="B15" s="4" t="s">
        <v>14</v>
      </c>
      <c r="C15" s="12"/>
      <c r="D15" s="12"/>
      <c r="E15" s="12"/>
      <c r="F15" s="12"/>
      <c r="G15" s="12"/>
      <c r="H15" s="12"/>
      <c r="I15" s="12"/>
      <c r="J15" s="3"/>
      <c r="K15" s="3"/>
    </row>
    <row r="16" spans="1:12">
      <c r="A16" s="6" t="s">
        <v>72</v>
      </c>
      <c r="B16" s="6" t="s">
        <v>60</v>
      </c>
      <c r="C16" s="13">
        <v>1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3"/>
      <c r="K16" s="3"/>
    </row>
    <row r="17" spans="1:11">
      <c r="A17" s="4" t="s">
        <v>73</v>
      </c>
      <c r="B17" s="4" t="s">
        <v>14</v>
      </c>
      <c r="C17" s="12"/>
      <c r="D17" s="12"/>
      <c r="E17" s="12">
        <f>SUM(E16:E16)</f>
        <v>0</v>
      </c>
      <c r="F17" s="12"/>
      <c r="G17" s="12">
        <f>SUM(G16:G16)</f>
        <v>0</v>
      </c>
      <c r="H17" s="12"/>
      <c r="I17" s="12">
        <f>SUM(I16:I16)</f>
        <v>0</v>
      </c>
      <c r="J17" s="3"/>
      <c r="K17" s="3"/>
    </row>
    <row r="18" spans="1:11">
      <c r="A18" s="6" t="s">
        <v>14</v>
      </c>
      <c r="B18" s="6" t="s">
        <v>14</v>
      </c>
      <c r="C18" s="13"/>
      <c r="D18" s="13"/>
      <c r="E18" s="13"/>
      <c r="F18" s="13"/>
      <c r="G18" s="13"/>
      <c r="H18" s="13">
        <f>D18+F18</f>
        <v>0</v>
      </c>
      <c r="I18" s="13">
        <f>E18+G18</f>
        <v>0</v>
      </c>
      <c r="J18" s="3"/>
      <c r="K18" s="3"/>
    </row>
    <row r="19" spans="1:11">
      <c r="A19" s="4" t="s">
        <v>74</v>
      </c>
      <c r="B19" s="4" t="s">
        <v>14</v>
      </c>
      <c r="C19" s="12"/>
      <c r="D19" s="12"/>
      <c r="E19" s="12"/>
      <c r="F19" s="12"/>
      <c r="G19" s="12"/>
      <c r="H19" s="12"/>
      <c r="I19" s="12"/>
      <c r="J19" s="3"/>
      <c r="K19" s="3"/>
    </row>
    <row r="20" spans="1:11">
      <c r="A20" s="5" t="s">
        <v>75</v>
      </c>
      <c r="B20" s="5" t="s">
        <v>14</v>
      </c>
      <c r="C20" s="16"/>
      <c r="D20" s="16"/>
      <c r="E20" s="16"/>
      <c r="F20" s="16"/>
      <c r="G20" s="16"/>
      <c r="H20" s="16"/>
      <c r="I20" s="16"/>
      <c r="J20" s="3"/>
      <c r="K20" s="3"/>
    </row>
    <row r="21" spans="1:11">
      <c r="A21" s="14" t="s">
        <v>76</v>
      </c>
      <c r="B21" s="14" t="s">
        <v>14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>
      <c r="A22" s="6" t="s">
        <v>77</v>
      </c>
      <c r="B22" s="6" t="s">
        <v>78</v>
      </c>
      <c r="C22" s="13">
        <v>100</v>
      </c>
      <c r="D22" s="13"/>
      <c r="E22" s="13">
        <f>C22*D22</f>
        <v>0</v>
      </c>
      <c r="F22" s="13"/>
      <c r="G22" s="13">
        <f>C22*F22</f>
        <v>0</v>
      </c>
      <c r="H22" s="13">
        <f>D22+F22</f>
        <v>0</v>
      </c>
      <c r="I22" s="13">
        <f>E22+G22</f>
        <v>0</v>
      </c>
      <c r="J22" s="3"/>
      <c r="K22" s="3"/>
    </row>
    <row r="23" spans="1:11">
      <c r="A23" s="14" t="s">
        <v>79</v>
      </c>
      <c r="B23" s="14" t="s">
        <v>14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6" t="s">
        <v>80</v>
      </c>
      <c r="B24" s="6" t="s">
        <v>78</v>
      </c>
      <c r="C24" s="13">
        <v>20</v>
      </c>
      <c r="D24" s="13"/>
      <c r="E24" s="13">
        <f>C24*D24</f>
        <v>0</v>
      </c>
      <c r="F24" s="13"/>
      <c r="G24" s="13">
        <f>C24*F24</f>
        <v>0</v>
      </c>
      <c r="H24" s="13">
        <f>D24+F24</f>
        <v>0</v>
      </c>
      <c r="I24" s="13">
        <f>E24+G24</f>
        <v>0</v>
      </c>
      <c r="J24" s="3"/>
      <c r="K24" s="3"/>
    </row>
    <row r="25" spans="1:11">
      <c r="A25" s="6" t="s">
        <v>81</v>
      </c>
      <c r="B25" s="6" t="s">
        <v>78</v>
      </c>
      <c r="C25" s="13">
        <v>160</v>
      </c>
      <c r="D25" s="13"/>
      <c r="E25" s="13">
        <f>C25*D25</f>
        <v>0</v>
      </c>
      <c r="F25" s="13"/>
      <c r="G25" s="13">
        <f>C25*F25</f>
        <v>0</v>
      </c>
      <c r="H25" s="13">
        <f>D25+F25</f>
        <v>0</v>
      </c>
      <c r="I25" s="13">
        <f>E25+G25</f>
        <v>0</v>
      </c>
      <c r="J25" s="3"/>
      <c r="K25" s="3"/>
    </row>
    <row r="26" spans="1:11">
      <c r="A26" s="6" t="s">
        <v>82</v>
      </c>
      <c r="B26" s="6" t="s">
        <v>78</v>
      </c>
      <c r="C26" s="13">
        <v>500</v>
      </c>
      <c r="D26" s="13"/>
      <c r="E26" s="13">
        <f>C26*D26</f>
        <v>0</v>
      </c>
      <c r="F26" s="13"/>
      <c r="G26" s="13">
        <f>C26*F26</f>
        <v>0</v>
      </c>
      <c r="H26" s="13">
        <f>D26+F26</f>
        <v>0</v>
      </c>
      <c r="I26" s="13">
        <f>E26+G26</f>
        <v>0</v>
      </c>
      <c r="J26" s="3"/>
      <c r="K26" s="3"/>
    </row>
    <row r="27" spans="1:11">
      <c r="A27" s="6" t="s">
        <v>83</v>
      </c>
      <c r="B27" s="6" t="s">
        <v>78</v>
      </c>
      <c r="C27" s="13">
        <v>5</v>
      </c>
      <c r="D27" s="13"/>
      <c r="E27" s="13">
        <f>C27*D27</f>
        <v>0</v>
      </c>
      <c r="F27" s="13"/>
      <c r="G27" s="13">
        <f>C27*F27</f>
        <v>0</v>
      </c>
      <c r="H27" s="13">
        <f>D27+F27</f>
        <v>0</v>
      </c>
      <c r="I27" s="13">
        <f>E27+G27</f>
        <v>0</v>
      </c>
      <c r="J27" s="3"/>
      <c r="K27" s="3"/>
    </row>
    <row r="28" spans="1:11">
      <c r="A28" s="6" t="s">
        <v>84</v>
      </c>
      <c r="B28" s="6" t="s">
        <v>78</v>
      </c>
      <c r="C28" s="13">
        <v>30</v>
      </c>
      <c r="D28" s="13"/>
      <c r="E28" s="13">
        <f>C28*D28</f>
        <v>0</v>
      </c>
      <c r="F28" s="13"/>
      <c r="G28" s="13">
        <f>C28*F28</f>
        <v>0</v>
      </c>
      <c r="H28" s="13">
        <f>D28+F28</f>
        <v>0</v>
      </c>
      <c r="I28" s="13">
        <f>E28+G28</f>
        <v>0</v>
      </c>
      <c r="J28" s="3"/>
      <c r="K28" s="3"/>
    </row>
    <row r="29" spans="1:11">
      <c r="A29" s="6" t="s">
        <v>85</v>
      </c>
      <c r="B29" s="6" t="s">
        <v>78</v>
      </c>
      <c r="C29" s="13">
        <v>300</v>
      </c>
      <c r="D29" s="13"/>
      <c r="E29" s="13">
        <f>C29*D29</f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3"/>
      <c r="K29" s="3"/>
    </row>
    <row r="30" spans="1:11">
      <c r="A30" s="6" t="s">
        <v>86</v>
      </c>
      <c r="B30" s="6" t="s">
        <v>78</v>
      </c>
      <c r="C30" s="13">
        <v>6</v>
      </c>
      <c r="D30" s="13"/>
      <c r="E30" s="13">
        <f>C30*D30</f>
        <v>0</v>
      </c>
      <c r="F30" s="13"/>
      <c r="G30" s="13">
        <f>C30*F30</f>
        <v>0</v>
      </c>
      <c r="H30" s="13">
        <f>D30+F30</f>
        <v>0</v>
      </c>
      <c r="I30" s="13">
        <f>E30+G30</f>
        <v>0</v>
      </c>
      <c r="J30" s="3"/>
      <c r="K30" s="3"/>
    </row>
    <row r="31" spans="1:11">
      <c r="A31" s="14" t="s">
        <v>87</v>
      </c>
      <c r="B31" s="14" t="s">
        <v>14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6" t="s">
        <v>88</v>
      </c>
      <c r="B32" s="6" t="s">
        <v>78</v>
      </c>
      <c r="C32" s="13">
        <v>20</v>
      </c>
      <c r="D32" s="13"/>
      <c r="E32" s="13">
        <f>C32*D32</f>
        <v>0</v>
      </c>
      <c r="F32" s="13"/>
      <c r="G32" s="13">
        <f>C32*F32</f>
        <v>0</v>
      </c>
      <c r="H32" s="13">
        <f>D32+F32</f>
        <v>0</v>
      </c>
      <c r="I32" s="13">
        <f>E32+G32</f>
        <v>0</v>
      </c>
      <c r="J32" s="3"/>
      <c r="K32" s="3"/>
    </row>
    <row r="33" spans="1:11">
      <c r="A33" s="6" t="s">
        <v>89</v>
      </c>
      <c r="B33" s="6" t="s">
        <v>78</v>
      </c>
      <c r="C33" s="13">
        <v>25</v>
      </c>
      <c r="D33" s="13"/>
      <c r="E33" s="13">
        <f>C33*D33</f>
        <v>0</v>
      </c>
      <c r="F33" s="13"/>
      <c r="G33" s="13">
        <f>C33*F33</f>
        <v>0</v>
      </c>
      <c r="H33" s="13">
        <f>D33+F33</f>
        <v>0</v>
      </c>
      <c r="I33" s="13">
        <f>E33+G33</f>
        <v>0</v>
      </c>
      <c r="J33" s="3"/>
      <c r="K33" s="3"/>
    </row>
    <row r="34" spans="1:11">
      <c r="A34" s="6" t="s">
        <v>90</v>
      </c>
      <c r="B34" s="6" t="s">
        <v>78</v>
      </c>
      <c r="C34" s="13">
        <v>10</v>
      </c>
      <c r="D34" s="13"/>
      <c r="E34" s="13">
        <f>C34*D34</f>
        <v>0</v>
      </c>
      <c r="F34" s="13"/>
      <c r="G34" s="13">
        <f>C34*F34</f>
        <v>0</v>
      </c>
      <c r="H34" s="13">
        <f>D34+F34</f>
        <v>0</v>
      </c>
      <c r="I34" s="13">
        <f>E34+G34</f>
        <v>0</v>
      </c>
      <c r="J34" s="3"/>
      <c r="K34" s="3"/>
    </row>
    <row r="35" spans="1:11">
      <c r="A35" s="6" t="s">
        <v>91</v>
      </c>
      <c r="B35" s="6" t="s">
        <v>78</v>
      </c>
      <c r="C35" s="13">
        <v>25</v>
      </c>
      <c r="D35" s="13"/>
      <c r="E35" s="13">
        <f>C35*D35</f>
        <v>0</v>
      </c>
      <c r="F35" s="13"/>
      <c r="G35" s="13">
        <f>C35*F35</f>
        <v>0</v>
      </c>
      <c r="H35" s="13">
        <f>D35+F35</f>
        <v>0</v>
      </c>
      <c r="I35" s="13">
        <f>E35+G35</f>
        <v>0</v>
      </c>
      <c r="J35" s="3"/>
      <c r="K35" s="3"/>
    </row>
    <row r="36" spans="1:11">
      <c r="A36" s="5" t="s">
        <v>92</v>
      </c>
      <c r="B36" s="5" t="s">
        <v>14</v>
      </c>
      <c r="C36" s="16"/>
      <c r="D36" s="16"/>
      <c r="E36" s="16">
        <f>SUM(E21:E35)</f>
        <v>0</v>
      </c>
      <c r="F36" s="16"/>
      <c r="G36" s="16">
        <f>SUM(G21:G35)</f>
        <v>0</v>
      </c>
      <c r="H36" s="16"/>
      <c r="I36" s="16">
        <f>SUM(I21:I35)</f>
        <v>0</v>
      </c>
      <c r="J36" s="3"/>
      <c r="K36" s="3"/>
    </row>
    <row r="37" spans="1:11">
      <c r="A37" s="6" t="s">
        <v>14</v>
      </c>
      <c r="B37" s="6" t="s">
        <v>14</v>
      </c>
      <c r="C37" s="13"/>
      <c r="D37" s="13"/>
      <c r="E37" s="13"/>
      <c r="F37" s="13"/>
      <c r="G37" s="13"/>
      <c r="H37" s="13">
        <f>D37+F37</f>
        <v>0</v>
      </c>
      <c r="I37" s="13">
        <f>E37+G37</f>
        <v>0</v>
      </c>
      <c r="J37" s="3"/>
      <c r="K37" s="3"/>
    </row>
    <row r="38" spans="1:11">
      <c r="A38" s="5" t="s">
        <v>93</v>
      </c>
      <c r="B38" s="5" t="s">
        <v>14</v>
      </c>
      <c r="C38" s="16"/>
      <c r="D38" s="16"/>
      <c r="E38" s="16"/>
      <c r="F38" s="16"/>
      <c r="G38" s="16"/>
      <c r="H38" s="16"/>
      <c r="I38" s="16"/>
      <c r="J38" s="3"/>
      <c r="K38" s="3"/>
    </row>
    <row r="39" spans="1:11">
      <c r="A39" s="6" t="s">
        <v>94</v>
      </c>
      <c r="B39" s="6" t="s">
        <v>60</v>
      </c>
      <c r="C39" s="13">
        <v>24</v>
      </c>
      <c r="D39" s="13"/>
      <c r="E39" s="13">
        <f>C39*D39</f>
        <v>0</v>
      </c>
      <c r="F39" s="13"/>
      <c r="G39" s="13">
        <f>C39*F39</f>
        <v>0</v>
      </c>
      <c r="H39" s="13">
        <f>D39+F39</f>
        <v>0</v>
      </c>
      <c r="I39" s="13">
        <f>E39+G39</f>
        <v>0</v>
      </c>
      <c r="J39" s="3"/>
      <c r="K39" s="3"/>
    </row>
    <row r="40" spans="1:11">
      <c r="A40" s="6" t="s">
        <v>95</v>
      </c>
      <c r="B40" s="6" t="s">
        <v>60</v>
      </c>
      <c r="C40" s="13">
        <v>2</v>
      </c>
      <c r="D40" s="13"/>
      <c r="E40" s="13">
        <f>C40*D40</f>
        <v>0</v>
      </c>
      <c r="F40" s="13"/>
      <c r="G40" s="13">
        <f>C40*F40</f>
        <v>0</v>
      </c>
      <c r="H40" s="13">
        <f>D40+F40</f>
        <v>0</v>
      </c>
      <c r="I40" s="13">
        <f>E40+G40</f>
        <v>0</v>
      </c>
      <c r="J40" s="3"/>
      <c r="K40" s="3"/>
    </row>
    <row r="41" spans="1:11">
      <c r="A41" s="6" t="s">
        <v>96</v>
      </c>
      <c r="B41" s="6" t="s">
        <v>60</v>
      </c>
      <c r="C41" s="13">
        <v>2</v>
      </c>
      <c r="D41" s="13"/>
      <c r="E41" s="13">
        <f>C41*D41</f>
        <v>0</v>
      </c>
      <c r="F41" s="13"/>
      <c r="G41" s="13">
        <f>C41*F41</f>
        <v>0</v>
      </c>
      <c r="H41" s="13">
        <f>D41+F41</f>
        <v>0</v>
      </c>
      <c r="I41" s="13">
        <f>E41+G41</f>
        <v>0</v>
      </c>
      <c r="J41" s="3"/>
      <c r="K41" s="3"/>
    </row>
    <row r="42" spans="1:11">
      <c r="A42" s="6" t="s">
        <v>97</v>
      </c>
      <c r="B42" s="6" t="s">
        <v>60</v>
      </c>
      <c r="C42" s="13">
        <v>5</v>
      </c>
      <c r="D42" s="13"/>
      <c r="E42" s="13">
        <f>C42*D42</f>
        <v>0</v>
      </c>
      <c r="F42" s="13"/>
      <c r="G42" s="13">
        <f>C42*F42</f>
        <v>0</v>
      </c>
      <c r="H42" s="13">
        <f>D42+F42</f>
        <v>0</v>
      </c>
      <c r="I42" s="13">
        <f>E42+G42</f>
        <v>0</v>
      </c>
      <c r="J42" s="3"/>
      <c r="K42" s="3"/>
    </row>
    <row r="43" spans="1:11">
      <c r="A43" s="6" t="s">
        <v>98</v>
      </c>
      <c r="B43" s="6" t="s">
        <v>60</v>
      </c>
      <c r="C43" s="13">
        <v>4</v>
      </c>
      <c r="D43" s="13"/>
      <c r="E43" s="13">
        <f>C43*D43</f>
        <v>0</v>
      </c>
      <c r="F43" s="13"/>
      <c r="G43" s="13">
        <f>C43*F43</f>
        <v>0</v>
      </c>
      <c r="H43" s="13">
        <f>D43+F43</f>
        <v>0</v>
      </c>
      <c r="I43" s="13">
        <f>E43+G43</f>
        <v>0</v>
      </c>
      <c r="J43" s="3"/>
      <c r="K43" s="3"/>
    </row>
    <row r="44" spans="1:11">
      <c r="A44" s="5" t="s">
        <v>99</v>
      </c>
      <c r="B44" s="5" t="s">
        <v>14</v>
      </c>
      <c r="C44" s="16"/>
      <c r="D44" s="16"/>
      <c r="E44" s="16">
        <f>SUM(E39:E43)</f>
        <v>0</v>
      </c>
      <c r="F44" s="16"/>
      <c r="G44" s="16">
        <f>SUM(G39:G43)</f>
        <v>0</v>
      </c>
      <c r="H44" s="16"/>
      <c r="I44" s="16">
        <f>SUM(I39:I43)</f>
        <v>0</v>
      </c>
      <c r="J44" s="3"/>
      <c r="K44" s="3"/>
    </row>
    <row r="45" spans="1:11">
      <c r="A45" s="6" t="s">
        <v>14</v>
      </c>
      <c r="B45" s="6" t="s">
        <v>14</v>
      </c>
      <c r="C45" s="13"/>
      <c r="D45" s="13"/>
      <c r="E45" s="13"/>
      <c r="F45" s="13"/>
      <c r="G45" s="13"/>
      <c r="H45" s="13">
        <f>D45+F45</f>
        <v>0</v>
      </c>
      <c r="I45" s="13">
        <f>E45+G45</f>
        <v>0</v>
      </c>
      <c r="J45" s="3"/>
      <c r="K45" s="3"/>
    </row>
    <row r="46" spans="1:11">
      <c r="A46" s="5" t="s">
        <v>100</v>
      </c>
      <c r="B46" s="5" t="s">
        <v>14</v>
      </c>
      <c r="C46" s="16"/>
      <c r="D46" s="16"/>
      <c r="E46" s="16"/>
      <c r="F46" s="16"/>
      <c r="G46" s="16"/>
      <c r="H46" s="16"/>
      <c r="I46" s="16"/>
      <c r="J46" s="3"/>
      <c r="K46" s="3"/>
    </row>
    <row r="47" spans="1:11">
      <c r="A47" s="6" t="s">
        <v>101</v>
      </c>
      <c r="B47" s="6" t="s">
        <v>60</v>
      </c>
      <c r="C47" s="13">
        <v>3</v>
      </c>
      <c r="D47" s="13"/>
      <c r="E47" s="13">
        <f>C47*D47</f>
        <v>0</v>
      </c>
      <c r="F47" s="13"/>
      <c r="G47" s="13">
        <f>C47*F47</f>
        <v>0</v>
      </c>
      <c r="H47" s="13">
        <f>D47+F47</f>
        <v>0</v>
      </c>
      <c r="I47" s="13">
        <f>E47+G47</f>
        <v>0</v>
      </c>
      <c r="J47" s="3"/>
      <c r="K47" s="3"/>
    </row>
    <row r="48" spans="1:11">
      <c r="A48" s="6" t="s">
        <v>102</v>
      </c>
      <c r="B48" s="6" t="s">
        <v>60</v>
      </c>
      <c r="C48" s="13">
        <v>7</v>
      </c>
      <c r="D48" s="13"/>
      <c r="E48" s="13">
        <f>C48*D48</f>
        <v>0</v>
      </c>
      <c r="F48" s="13"/>
      <c r="G48" s="13">
        <f>C48*F48</f>
        <v>0</v>
      </c>
      <c r="H48" s="13">
        <f>D48+F48</f>
        <v>0</v>
      </c>
      <c r="I48" s="13">
        <f>E48+G48</f>
        <v>0</v>
      </c>
      <c r="J48" s="3"/>
      <c r="K48" s="3"/>
    </row>
    <row r="49" spans="1:11">
      <c r="A49" s="6" t="s">
        <v>103</v>
      </c>
      <c r="B49" s="6" t="s">
        <v>60</v>
      </c>
      <c r="C49" s="13">
        <v>8</v>
      </c>
      <c r="D49" s="13"/>
      <c r="E49" s="13">
        <f>C49*D49</f>
        <v>0</v>
      </c>
      <c r="F49" s="13"/>
      <c r="G49" s="13">
        <f>C49*F49</f>
        <v>0</v>
      </c>
      <c r="H49" s="13">
        <f>D49+F49</f>
        <v>0</v>
      </c>
      <c r="I49" s="13">
        <f>E49+G49</f>
        <v>0</v>
      </c>
      <c r="J49" s="3"/>
      <c r="K49" s="3"/>
    </row>
    <row r="50" spans="1:11">
      <c r="A50" s="6" t="s">
        <v>104</v>
      </c>
      <c r="B50" s="6" t="s">
        <v>60</v>
      </c>
      <c r="C50" s="13">
        <v>2</v>
      </c>
      <c r="D50" s="13"/>
      <c r="E50" s="13">
        <f>C50*D50</f>
        <v>0</v>
      </c>
      <c r="F50" s="13"/>
      <c r="G50" s="13">
        <f>C50*F50</f>
        <v>0</v>
      </c>
      <c r="H50" s="13">
        <f>D50+F50</f>
        <v>0</v>
      </c>
      <c r="I50" s="13">
        <f>E50+G50</f>
        <v>0</v>
      </c>
      <c r="J50" s="3"/>
      <c r="K50" s="3"/>
    </row>
    <row r="51" spans="1:11">
      <c r="A51" s="6" t="s">
        <v>105</v>
      </c>
      <c r="B51" s="6" t="s">
        <v>60</v>
      </c>
      <c r="C51" s="13">
        <v>2</v>
      </c>
      <c r="D51" s="13"/>
      <c r="E51" s="13">
        <f>C51*D51</f>
        <v>0</v>
      </c>
      <c r="F51" s="13"/>
      <c r="G51" s="13">
        <f>C51*F51</f>
        <v>0</v>
      </c>
      <c r="H51" s="13">
        <f>D51+F51</f>
        <v>0</v>
      </c>
      <c r="I51" s="13">
        <f>E51+G51</f>
        <v>0</v>
      </c>
      <c r="J51" s="3"/>
      <c r="K51" s="3"/>
    </row>
    <row r="52" spans="1:11">
      <c r="A52" s="6" t="s">
        <v>106</v>
      </c>
      <c r="B52" s="6" t="s">
        <v>60</v>
      </c>
      <c r="C52" s="13">
        <v>1</v>
      </c>
      <c r="D52" s="13"/>
      <c r="E52" s="13">
        <f>C52*D52</f>
        <v>0</v>
      </c>
      <c r="F52" s="13"/>
      <c r="G52" s="13">
        <f>C52*F52</f>
        <v>0</v>
      </c>
      <c r="H52" s="13">
        <f>D52+F52</f>
        <v>0</v>
      </c>
      <c r="I52" s="13">
        <f>E52+G52</f>
        <v>0</v>
      </c>
      <c r="J52" s="3"/>
      <c r="K52" s="3"/>
    </row>
    <row r="53" spans="1:11">
      <c r="A53" s="6" t="s">
        <v>107</v>
      </c>
      <c r="B53" s="6" t="s">
        <v>60</v>
      </c>
      <c r="C53" s="13">
        <v>2</v>
      </c>
      <c r="D53" s="13"/>
      <c r="E53" s="13">
        <f>C53*D53</f>
        <v>0</v>
      </c>
      <c r="F53" s="13"/>
      <c r="G53" s="13">
        <f>C53*F53</f>
        <v>0</v>
      </c>
      <c r="H53" s="13">
        <f>D53+F53</f>
        <v>0</v>
      </c>
      <c r="I53" s="13">
        <f>E53+G53</f>
        <v>0</v>
      </c>
      <c r="J53" s="3"/>
      <c r="K53" s="3"/>
    </row>
    <row r="54" spans="1:11">
      <c r="A54" s="6" t="s">
        <v>14</v>
      </c>
      <c r="B54" s="6" t="s">
        <v>14</v>
      </c>
      <c r="C54" s="13"/>
      <c r="D54" s="13"/>
      <c r="E54" s="13"/>
      <c r="F54" s="13"/>
      <c r="G54" s="13"/>
      <c r="H54" s="13">
        <f>D54+F54</f>
        <v>0</v>
      </c>
      <c r="I54" s="13">
        <f>E54+G54</f>
        <v>0</v>
      </c>
      <c r="J54" s="3"/>
      <c r="K54" s="3"/>
    </row>
    <row r="55" spans="1:11">
      <c r="A55" s="6" t="s">
        <v>108</v>
      </c>
      <c r="B55" s="6" t="s">
        <v>60</v>
      </c>
      <c r="C55" s="13">
        <v>23</v>
      </c>
      <c r="D55" s="13"/>
      <c r="E55" s="13">
        <f>C55*D55</f>
        <v>0</v>
      </c>
      <c r="F55" s="13"/>
      <c r="G55" s="13">
        <f>C55*F55</f>
        <v>0</v>
      </c>
      <c r="H55" s="13">
        <f>D55+F55</f>
        <v>0</v>
      </c>
      <c r="I55" s="13">
        <f>E55+G55</f>
        <v>0</v>
      </c>
      <c r="J55" s="3"/>
      <c r="K55" s="3"/>
    </row>
    <row r="56" spans="1:11">
      <c r="A56" s="6" t="s">
        <v>109</v>
      </c>
      <c r="B56" s="6" t="s">
        <v>60</v>
      </c>
      <c r="C56" s="13">
        <v>10</v>
      </c>
      <c r="D56" s="13"/>
      <c r="E56" s="13">
        <f>C56*D56</f>
        <v>0</v>
      </c>
      <c r="F56" s="13"/>
      <c r="G56" s="13">
        <f>C56*F56</f>
        <v>0</v>
      </c>
      <c r="H56" s="13">
        <f>D56+F56</f>
        <v>0</v>
      </c>
      <c r="I56" s="13">
        <f>E56+G56</f>
        <v>0</v>
      </c>
      <c r="J56" s="3"/>
      <c r="K56" s="3"/>
    </row>
    <row r="57" spans="1:11">
      <c r="A57" s="6" t="s">
        <v>110</v>
      </c>
      <c r="B57" s="6" t="s">
        <v>60</v>
      </c>
      <c r="C57" s="13">
        <v>1</v>
      </c>
      <c r="D57" s="13"/>
      <c r="E57" s="13">
        <f>C57*D57</f>
        <v>0</v>
      </c>
      <c r="F57" s="13"/>
      <c r="G57" s="13">
        <f>C57*F57</f>
        <v>0</v>
      </c>
      <c r="H57" s="13">
        <f>D57+F57</f>
        <v>0</v>
      </c>
      <c r="I57" s="13">
        <f>E57+G57</f>
        <v>0</v>
      </c>
      <c r="J57" s="3"/>
      <c r="K57" s="3"/>
    </row>
    <row r="58" spans="1:11">
      <c r="A58" s="6" t="s">
        <v>111</v>
      </c>
      <c r="B58" s="6" t="s">
        <v>60</v>
      </c>
      <c r="C58" s="13">
        <v>1</v>
      </c>
      <c r="D58" s="13"/>
      <c r="E58" s="13">
        <f>C58*D58</f>
        <v>0</v>
      </c>
      <c r="F58" s="13"/>
      <c r="G58" s="13">
        <f>C58*F58</f>
        <v>0</v>
      </c>
      <c r="H58" s="13">
        <f>D58+F58</f>
        <v>0</v>
      </c>
      <c r="I58" s="13">
        <f>E58+G58</f>
        <v>0</v>
      </c>
      <c r="J58" s="3"/>
      <c r="K58" s="3"/>
    </row>
    <row r="59" spans="1:11">
      <c r="A59" s="6" t="s">
        <v>112</v>
      </c>
      <c r="B59" s="6" t="s">
        <v>60</v>
      </c>
      <c r="C59" s="13">
        <v>2</v>
      </c>
      <c r="D59" s="13"/>
      <c r="E59" s="13">
        <f>C59*D59</f>
        <v>0</v>
      </c>
      <c r="F59" s="13"/>
      <c r="G59" s="13">
        <f>C59*F59</f>
        <v>0</v>
      </c>
      <c r="H59" s="13">
        <f>D59+F59</f>
        <v>0</v>
      </c>
      <c r="I59" s="13">
        <f>E59+G59</f>
        <v>0</v>
      </c>
      <c r="J59" s="3"/>
      <c r="K59" s="3"/>
    </row>
    <row r="60" spans="1:11">
      <c r="A60" s="6" t="s">
        <v>14</v>
      </c>
      <c r="B60" s="6" t="s">
        <v>14</v>
      </c>
      <c r="C60" s="13"/>
      <c r="D60" s="13"/>
      <c r="E60" s="13"/>
      <c r="F60" s="13"/>
      <c r="G60" s="13"/>
      <c r="H60" s="13">
        <f>D60+F60</f>
        <v>0</v>
      </c>
      <c r="I60" s="13">
        <f>E60+G60</f>
        <v>0</v>
      </c>
      <c r="J60" s="3"/>
      <c r="K60" s="3"/>
    </row>
    <row r="61" spans="1:11">
      <c r="A61" s="6" t="s">
        <v>113</v>
      </c>
      <c r="B61" s="6" t="s">
        <v>60</v>
      </c>
      <c r="C61" s="13">
        <v>11</v>
      </c>
      <c r="D61" s="13"/>
      <c r="E61" s="13">
        <f>C61*D61</f>
        <v>0</v>
      </c>
      <c r="F61" s="13"/>
      <c r="G61" s="13">
        <f>C61*F61</f>
        <v>0</v>
      </c>
      <c r="H61" s="13">
        <f>D61+F61</f>
        <v>0</v>
      </c>
      <c r="I61" s="13">
        <f>E61+G61</f>
        <v>0</v>
      </c>
      <c r="J61" s="3"/>
      <c r="K61" s="3"/>
    </row>
    <row r="62" spans="1:11">
      <c r="A62" s="6" t="s">
        <v>114</v>
      </c>
      <c r="B62" s="6" t="s">
        <v>60</v>
      </c>
      <c r="C62" s="13">
        <v>9</v>
      </c>
      <c r="D62" s="13"/>
      <c r="E62" s="13">
        <f>C62*D62</f>
        <v>0</v>
      </c>
      <c r="F62" s="13"/>
      <c r="G62" s="13">
        <f>C62*F62</f>
        <v>0</v>
      </c>
      <c r="H62" s="13">
        <f>D62+F62</f>
        <v>0</v>
      </c>
      <c r="I62" s="13">
        <f>E62+G62</f>
        <v>0</v>
      </c>
      <c r="J62" s="3"/>
      <c r="K62" s="3"/>
    </row>
    <row r="63" spans="1:11">
      <c r="A63" s="6" t="s">
        <v>115</v>
      </c>
      <c r="B63" s="6" t="s">
        <v>60</v>
      </c>
      <c r="C63" s="13">
        <v>18</v>
      </c>
      <c r="D63" s="13"/>
      <c r="E63" s="13">
        <f>C63*D63</f>
        <v>0</v>
      </c>
      <c r="F63" s="13"/>
      <c r="G63" s="13">
        <f>C63*F63</f>
        <v>0</v>
      </c>
      <c r="H63" s="13">
        <f>D63+F63</f>
        <v>0</v>
      </c>
      <c r="I63" s="13">
        <f>E63+G63</f>
        <v>0</v>
      </c>
      <c r="J63" s="3"/>
      <c r="K63" s="3"/>
    </row>
    <row r="64" spans="1:11">
      <c r="A64" s="6" t="s">
        <v>116</v>
      </c>
      <c r="B64" s="6" t="s">
        <v>60</v>
      </c>
      <c r="C64" s="13">
        <v>1</v>
      </c>
      <c r="D64" s="13"/>
      <c r="E64" s="13">
        <f>C64*D64</f>
        <v>0</v>
      </c>
      <c r="F64" s="13"/>
      <c r="G64" s="13">
        <f>C64*F64</f>
        <v>0</v>
      </c>
      <c r="H64" s="13">
        <f>D64+F64</f>
        <v>0</v>
      </c>
      <c r="I64" s="13">
        <f>E64+G64</f>
        <v>0</v>
      </c>
      <c r="J64" s="3"/>
      <c r="K64" s="3"/>
    </row>
    <row r="65" spans="1:11">
      <c r="A65" s="6" t="s">
        <v>117</v>
      </c>
      <c r="B65" s="6" t="s">
        <v>60</v>
      </c>
      <c r="C65" s="13">
        <v>1</v>
      </c>
      <c r="D65" s="13"/>
      <c r="E65" s="13">
        <f>C65*D65</f>
        <v>0</v>
      </c>
      <c r="F65" s="13"/>
      <c r="G65" s="13">
        <f>C65*F65</f>
        <v>0</v>
      </c>
      <c r="H65" s="13">
        <f>D65+F65</f>
        <v>0</v>
      </c>
      <c r="I65" s="13">
        <f>E65+G65</f>
        <v>0</v>
      </c>
      <c r="J65" s="3"/>
      <c r="K65" s="3"/>
    </row>
    <row r="66" spans="1:11">
      <c r="A66" s="6" t="s">
        <v>118</v>
      </c>
      <c r="B66" s="6" t="s">
        <v>119</v>
      </c>
      <c r="C66" s="13">
        <v>1</v>
      </c>
      <c r="D66" s="13"/>
      <c r="E66" s="13">
        <f>C66*D66</f>
        <v>0</v>
      </c>
      <c r="F66" s="13"/>
      <c r="G66" s="13">
        <f>C66*F66</f>
        <v>0</v>
      </c>
      <c r="H66" s="13">
        <f>D66+F66</f>
        <v>0</v>
      </c>
      <c r="I66" s="13">
        <f>E66+G66</f>
        <v>0</v>
      </c>
      <c r="J66" s="3"/>
      <c r="K66" s="3"/>
    </row>
    <row r="67" spans="1:11">
      <c r="A67" s="5" t="s">
        <v>120</v>
      </c>
      <c r="B67" s="5" t="s">
        <v>14</v>
      </c>
      <c r="C67" s="16"/>
      <c r="D67" s="16"/>
      <c r="E67" s="16">
        <f>SUM(E47:E66)</f>
        <v>0</v>
      </c>
      <c r="F67" s="16"/>
      <c r="G67" s="16">
        <f>SUM(G47:G66)</f>
        <v>0</v>
      </c>
      <c r="H67" s="16"/>
      <c r="I67" s="16">
        <f>SUM(I47:I66)</f>
        <v>0</v>
      </c>
      <c r="J67" s="3"/>
      <c r="K67" s="3"/>
    </row>
    <row r="68" spans="1:11">
      <c r="A68" s="6" t="s">
        <v>14</v>
      </c>
      <c r="B68" s="6" t="s">
        <v>14</v>
      </c>
      <c r="C68" s="13"/>
      <c r="D68" s="13"/>
      <c r="E68" s="13"/>
      <c r="F68" s="13"/>
      <c r="G68" s="13"/>
      <c r="H68" s="13">
        <f>D68+F68</f>
        <v>0</v>
      </c>
      <c r="I68" s="13">
        <f>E68+G68</f>
        <v>0</v>
      </c>
      <c r="J68" s="3"/>
      <c r="K68" s="3"/>
    </row>
    <row r="69" spans="1:11">
      <c r="A69" s="5" t="s">
        <v>121</v>
      </c>
      <c r="B69" s="5" t="s">
        <v>14</v>
      </c>
      <c r="C69" s="16"/>
      <c r="D69" s="16"/>
      <c r="E69" s="16"/>
      <c r="F69" s="16"/>
      <c r="G69" s="16"/>
      <c r="H69" s="16"/>
      <c r="I69" s="16"/>
      <c r="J69" s="3"/>
      <c r="K69" s="3"/>
    </row>
    <row r="70" spans="1:11">
      <c r="A70" s="6" t="s">
        <v>122</v>
      </c>
      <c r="B70" s="6" t="s">
        <v>60</v>
      </c>
      <c r="C70" s="13">
        <v>48</v>
      </c>
      <c r="D70" s="13"/>
      <c r="E70" s="13">
        <f>C70*D70</f>
        <v>0</v>
      </c>
      <c r="F70" s="13"/>
      <c r="G70" s="13">
        <f>C70*F70</f>
        <v>0</v>
      </c>
      <c r="H70" s="13">
        <f>D70+F70</f>
        <v>0</v>
      </c>
      <c r="I70" s="13">
        <f>E70+G70</f>
        <v>0</v>
      </c>
      <c r="J70" s="3"/>
      <c r="K70" s="3"/>
    </row>
    <row r="71" spans="1:11">
      <c r="A71" s="6" t="s">
        <v>123</v>
      </c>
      <c r="B71" s="6" t="s">
        <v>60</v>
      </c>
      <c r="C71" s="13">
        <v>25</v>
      </c>
      <c r="D71" s="13"/>
      <c r="E71" s="13">
        <f>C71*D71</f>
        <v>0</v>
      </c>
      <c r="F71" s="13"/>
      <c r="G71" s="13">
        <f>C71*F71</f>
        <v>0</v>
      </c>
      <c r="H71" s="13">
        <f>D71+F71</f>
        <v>0</v>
      </c>
      <c r="I71" s="13">
        <f>E71+G71</f>
        <v>0</v>
      </c>
      <c r="J71" s="3"/>
      <c r="K71" s="3"/>
    </row>
    <row r="72" spans="1:11">
      <c r="A72" s="6" t="s">
        <v>124</v>
      </c>
      <c r="B72" s="6" t="s">
        <v>60</v>
      </c>
      <c r="C72" s="13">
        <v>25</v>
      </c>
      <c r="D72" s="13"/>
      <c r="E72" s="13">
        <f>C72*D72</f>
        <v>0</v>
      </c>
      <c r="F72" s="13"/>
      <c r="G72" s="13">
        <f>C72*F72</f>
        <v>0</v>
      </c>
      <c r="H72" s="13">
        <f>D72+F72</f>
        <v>0</v>
      </c>
      <c r="I72" s="13">
        <f>E72+G72</f>
        <v>0</v>
      </c>
      <c r="J72" s="3"/>
      <c r="K72" s="3"/>
    </row>
    <row r="73" spans="1:11">
      <c r="A73" s="6" t="s">
        <v>125</v>
      </c>
      <c r="B73" s="6" t="s">
        <v>60</v>
      </c>
      <c r="C73" s="13">
        <v>31</v>
      </c>
      <c r="D73" s="13"/>
      <c r="E73" s="13">
        <f>C73*D73</f>
        <v>0</v>
      </c>
      <c r="F73" s="13"/>
      <c r="G73" s="13">
        <f>C73*F73</f>
        <v>0</v>
      </c>
      <c r="H73" s="13">
        <f>D73+F73</f>
        <v>0</v>
      </c>
      <c r="I73" s="13">
        <f>E73+G73</f>
        <v>0</v>
      </c>
      <c r="J73" s="3"/>
      <c r="K73" s="3"/>
    </row>
    <row r="74" spans="1:11">
      <c r="A74" s="6" t="s">
        <v>126</v>
      </c>
      <c r="B74" s="6" t="s">
        <v>60</v>
      </c>
      <c r="C74" s="13">
        <v>12</v>
      </c>
      <c r="D74" s="13"/>
      <c r="E74" s="13">
        <f>C74*D74</f>
        <v>0</v>
      </c>
      <c r="F74" s="13"/>
      <c r="G74" s="13">
        <f>C74*F74</f>
        <v>0</v>
      </c>
      <c r="H74" s="13">
        <f>D74+F74</f>
        <v>0</v>
      </c>
      <c r="I74" s="13">
        <f>E74+G74</f>
        <v>0</v>
      </c>
      <c r="J74" s="3"/>
      <c r="K74" s="3"/>
    </row>
    <row r="75" spans="1:11">
      <c r="A75" s="6" t="s">
        <v>14</v>
      </c>
      <c r="B75" s="6" t="s">
        <v>14</v>
      </c>
      <c r="C75" s="13"/>
      <c r="D75" s="13"/>
      <c r="E75" s="13"/>
      <c r="F75" s="13"/>
      <c r="G75" s="13"/>
      <c r="H75" s="13">
        <f>D75+F75</f>
        <v>0</v>
      </c>
      <c r="I75" s="13">
        <f>E75+G75</f>
        <v>0</v>
      </c>
      <c r="J75" s="3"/>
      <c r="K75" s="3"/>
    </row>
    <row r="76" spans="1:11">
      <c r="A76" s="6" t="s">
        <v>127</v>
      </c>
      <c r="B76" s="6" t="s">
        <v>78</v>
      </c>
      <c r="C76" s="13">
        <v>60</v>
      </c>
      <c r="D76" s="13"/>
      <c r="E76" s="13">
        <f>C76*D76</f>
        <v>0</v>
      </c>
      <c r="F76" s="13"/>
      <c r="G76" s="13">
        <f>C76*F76</f>
        <v>0</v>
      </c>
      <c r="H76" s="13">
        <f>D76+F76</f>
        <v>0</v>
      </c>
      <c r="I76" s="13">
        <f>E76+G76</f>
        <v>0</v>
      </c>
      <c r="J76" s="3"/>
      <c r="K76" s="3"/>
    </row>
    <row r="77" spans="1:11">
      <c r="A77" s="6" t="s">
        <v>128</v>
      </c>
      <c r="B77" s="6" t="s">
        <v>60</v>
      </c>
      <c r="C77" s="13">
        <v>12</v>
      </c>
      <c r="D77" s="13"/>
      <c r="E77" s="13">
        <f>C77*D77</f>
        <v>0</v>
      </c>
      <c r="F77" s="13"/>
      <c r="G77" s="13">
        <f>C77*F77</f>
        <v>0</v>
      </c>
      <c r="H77" s="13">
        <f>D77+F77</f>
        <v>0</v>
      </c>
      <c r="I77" s="13">
        <f>E77+G77</f>
        <v>0</v>
      </c>
      <c r="J77" s="3"/>
      <c r="K77" s="3"/>
    </row>
    <row r="78" spans="1:11">
      <c r="A78" s="6" t="s">
        <v>129</v>
      </c>
      <c r="B78" s="6" t="s">
        <v>60</v>
      </c>
      <c r="C78" s="13">
        <v>10</v>
      </c>
      <c r="D78" s="13"/>
      <c r="E78" s="13">
        <f>C78*D78</f>
        <v>0</v>
      </c>
      <c r="F78" s="13"/>
      <c r="G78" s="13">
        <f>C78*F78</f>
        <v>0</v>
      </c>
      <c r="H78" s="13">
        <f>D78+F78</f>
        <v>0</v>
      </c>
      <c r="I78" s="13">
        <f>E78+G78</f>
        <v>0</v>
      </c>
      <c r="J78" s="3"/>
      <c r="K78" s="3"/>
    </row>
    <row r="79" spans="1:11">
      <c r="A79" s="6" t="s">
        <v>130</v>
      </c>
      <c r="B79" s="6" t="s">
        <v>60</v>
      </c>
      <c r="C79" s="13">
        <v>8</v>
      </c>
      <c r="D79" s="13"/>
      <c r="E79" s="13">
        <f>C79*D79</f>
        <v>0</v>
      </c>
      <c r="F79" s="13"/>
      <c r="G79" s="13">
        <f>C79*F79</f>
        <v>0</v>
      </c>
      <c r="H79" s="13">
        <f>D79+F79</f>
        <v>0</v>
      </c>
      <c r="I79" s="13">
        <f>E79+G79</f>
        <v>0</v>
      </c>
      <c r="J79" s="3"/>
      <c r="K79" s="3"/>
    </row>
    <row r="80" spans="1:11">
      <c r="A80" s="6" t="s">
        <v>131</v>
      </c>
      <c r="B80" s="6" t="s">
        <v>60</v>
      </c>
      <c r="C80" s="13">
        <v>8</v>
      </c>
      <c r="D80" s="13"/>
      <c r="E80" s="13">
        <f>C80*D80</f>
        <v>0</v>
      </c>
      <c r="F80" s="13"/>
      <c r="G80" s="13">
        <f>C80*F80</f>
        <v>0</v>
      </c>
      <c r="H80" s="13">
        <f>D80+F80</f>
        <v>0</v>
      </c>
      <c r="I80" s="13">
        <f>E80+G80</f>
        <v>0</v>
      </c>
      <c r="J80" s="3"/>
      <c r="K80" s="3"/>
    </row>
    <row r="81" spans="1:11">
      <c r="A81" s="6" t="s">
        <v>14</v>
      </c>
      <c r="B81" s="6" t="s">
        <v>14</v>
      </c>
      <c r="C81" s="13"/>
      <c r="D81" s="13"/>
      <c r="E81" s="13"/>
      <c r="F81" s="13"/>
      <c r="G81" s="13"/>
      <c r="H81" s="13">
        <f>D81+F81</f>
        <v>0</v>
      </c>
      <c r="I81" s="13">
        <f>E81+G81</f>
        <v>0</v>
      </c>
      <c r="J81" s="3"/>
      <c r="K81" s="3"/>
    </row>
    <row r="82" spans="1:11">
      <c r="A82" s="6" t="s">
        <v>132</v>
      </c>
      <c r="B82" s="6" t="s">
        <v>78</v>
      </c>
      <c r="C82" s="13">
        <v>50</v>
      </c>
      <c r="D82" s="13"/>
      <c r="E82" s="13">
        <f>C82*D82</f>
        <v>0</v>
      </c>
      <c r="F82" s="13"/>
      <c r="G82" s="13">
        <f>C82*F82</f>
        <v>0</v>
      </c>
      <c r="H82" s="13">
        <f>D82+F82</f>
        <v>0</v>
      </c>
      <c r="I82" s="13">
        <f>E82+G82</f>
        <v>0</v>
      </c>
      <c r="J82" s="3"/>
      <c r="K82" s="3"/>
    </row>
    <row r="83" spans="1:11">
      <c r="A83" s="6" t="s">
        <v>133</v>
      </c>
      <c r="B83" s="6" t="s">
        <v>60</v>
      </c>
      <c r="C83" s="13">
        <v>100</v>
      </c>
      <c r="D83" s="13"/>
      <c r="E83" s="13">
        <f>C83*D83</f>
        <v>0</v>
      </c>
      <c r="F83" s="13"/>
      <c r="G83" s="13">
        <f>C83*F83</f>
        <v>0</v>
      </c>
      <c r="H83" s="13">
        <f>D83+F83</f>
        <v>0</v>
      </c>
      <c r="I83" s="13">
        <f>E83+G83</f>
        <v>0</v>
      </c>
      <c r="J83" s="3"/>
      <c r="K83" s="3"/>
    </row>
    <row r="84" spans="1:11">
      <c r="A84" s="6" t="s">
        <v>134</v>
      </c>
      <c r="B84" s="6" t="s">
        <v>60</v>
      </c>
      <c r="C84" s="13">
        <v>30</v>
      </c>
      <c r="D84" s="13"/>
      <c r="E84" s="13">
        <f>C84*D84</f>
        <v>0</v>
      </c>
      <c r="F84" s="13"/>
      <c r="G84" s="13">
        <f>C84*F84</f>
        <v>0</v>
      </c>
      <c r="H84" s="13">
        <f>D84+F84</f>
        <v>0</v>
      </c>
      <c r="I84" s="13">
        <f>E84+G84</f>
        <v>0</v>
      </c>
      <c r="J84" s="3"/>
      <c r="K84" s="3"/>
    </row>
    <row r="85" spans="1:11">
      <c r="A85" s="6" t="s">
        <v>135</v>
      </c>
      <c r="B85" s="6" t="s">
        <v>60</v>
      </c>
      <c r="C85" s="13">
        <v>40</v>
      </c>
      <c r="D85" s="13"/>
      <c r="E85" s="13">
        <f>C85*D85</f>
        <v>0</v>
      </c>
      <c r="F85" s="13"/>
      <c r="G85" s="13">
        <f>C85*F85</f>
        <v>0</v>
      </c>
      <c r="H85" s="13">
        <f>D85+F85</f>
        <v>0</v>
      </c>
      <c r="I85" s="13">
        <f>E85+G85</f>
        <v>0</v>
      </c>
      <c r="J85" s="3"/>
      <c r="K85" s="3"/>
    </row>
    <row r="86" spans="1:11">
      <c r="A86" s="6" t="s">
        <v>14</v>
      </c>
      <c r="B86" s="6" t="s">
        <v>14</v>
      </c>
      <c r="C86" s="13"/>
      <c r="D86" s="13"/>
      <c r="E86" s="13"/>
      <c r="F86" s="13"/>
      <c r="G86" s="13"/>
      <c r="H86" s="13">
        <f>D86+F86</f>
        <v>0</v>
      </c>
      <c r="I86" s="13">
        <f>E86+G86</f>
        <v>0</v>
      </c>
      <c r="J86" s="3"/>
      <c r="K86" s="3"/>
    </row>
    <row r="87" spans="1:11">
      <c r="A87" s="6" t="s">
        <v>136</v>
      </c>
      <c r="B87" s="6" t="s">
        <v>119</v>
      </c>
      <c r="C87" s="13">
        <v>1</v>
      </c>
      <c r="D87" s="13"/>
      <c r="E87" s="13">
        <f>C87*D87</f>
        <v>0</v>
      </c>
      <c r="F87" s="13"/>
      <c r="G87" s="13">
        <f>C87*F87</f>
        <v>0</v>
      </c>
      <c r="H87" s="13">
        <f>D87+F87</f>
        <v>0</v>
      </c>
      <c r="I87" s="13">
        <f>E87+G87</f>
        <v>0</v>
      </c>
      <c r="J87" s="3"/>
      <c r="K87" s="3"/>
    </row>
    <row r="88" spans="1:11">
      <c r="A88" s="5" t="s">
        <v>137</v>
      </c>
      <c r="B88" s="5" t="s">
        <v>14</v>
      </c>
      <c r="C88" s="16"/>
      <c r="D88" s="16"/>
      <c r="E88" s="16">
        <f>SUM(E70:E87)</f>
        <v>0</v>
      </c>
      <c r="F88" s="16"/>
      <c r="G88" s="16">
        <f>SUM(G70:G87)</f>
        <v>0</v>
      </c>
      <c r="H88" s="16"/>
      <c r="I88" s="16">
        <f>SUM(I70:I87)</f>
        <v>0</v>
      </c>
      <c r="J88" s="3"/>
      <c r="K88" s="3"/>
    </row>
    <row r="89" spans="1:11">
      <c r="A89" s="6" t="s">
        <v>14</v>
      </c>
      <c r="B89" s="6" t="s">
        <v>14</v>
      </c>
      <c r="C89" s="13"/>
      <c r="D89" s="13"/>
      <c r="E89" s="13"/>
      <c r="F89" s="13"/>
      <c r="G89" s="13"/>
      <c r="H89" s="13">
        <f>D89+F89</f>
        <v>0</v>
      </c>
      <c r="I89" s="13">
        <f>E89+G89</f>
        <v>0</v>
      </c>
      <c r="J89" s="3"/>
      <c r="K89" s="3"/>
    </row>
    <row r="90" spans="1:11">
      <c r="A90" s="5" t="s">
        <v>138</v>
      </c>
      <c r="B90" s="5" t="s">
        <v>14</v>
      </c>
      <c r="C90" s="16"/>
      <c r="D90" s="16"/>
      <c r="E90" s="16"/>
      <c r="F90" s="16"/>
      <c r="G90" s="16"/>
      <c r="H90" s="16"/>
      <c r="I90" s="16"/>
      <c r="J90" s="3"/>
      <c r="K90" s="3"/>
    </row>
    <row r="91" spans="1:11">
      <c r="A91" s="7" t="s">
        <v>139</v>
      </c>
      <c r="B91" s="7" t="s">
        <v>14</v>
      </c>
      <c r="C91" s="17"/>
      <c r="D91" s="17"/>
      <c r="E91" s="17"/>
      <c r="F91" s="17"/>
      <c r="G91" s="17"/>
      <c r="H91" s="17"/>
      <c r="I91" s="17"/>
      <c r="J91" s="3"/>
      <c r="K91" s="3"/>
    </row>
    <row r="92" spans="1:11">
      <c r="A92" s="6" t="s">
        <v>140</v>
      </c>
      <c r="B92" s="6" t="s">
        <v>60</v>
      </c>
      <c r="C92" s="13">
        <v>1</v>
      </c>
      <c r="D92" s="13"/>
      <c r="E92" s="13">
        <f>C92*D92</f>
        <v>0</v>
      </c>
      <c r="F92" s="13"/>
      <c r="G92" s="13">
        <f>C92*F92</f>
        <v>0</v>
      </c>
      <c r="H92" s="13">
        <f>D92+F92</f>
        <v>0</v>
      </c>
      <c r="I92" s="13">
        <f>E92+G92</f>
        <v>0</v>
      </c>
      <c r="J92" s="3"/>
      <c r="K92" s="3"/>
    </row>
    <row r="93" spans="1:11">
      <c r="A93" s="6" t="s">
        <v>141</v>
      </c>
      <c r="B93" s="6" t="s">
        <v>60</v>
      </c>
      <c r="C93" s="13">
        <v>1</v>
      </c>
      <c r="D93" s="13"/>
      <c r="E93" s="13">
        <f>C93*D93</f>
        <v>0</v>
      </c>
      <c r="F93" s="13"/>
      <c r="G93" s="13">
        <f>C93*F93</f>
        <v>0</v>
      </c>
      <c r="H93" s="13">
        <f>D93+F93</f>
        <v>0</v>
      </c>
      <c r="I93" s="13">
        <f>E93+G93</f>
        <v>0</v>
      </c>
      <c r="J93" s="3"/>
      <c r="K93" s="3"/>
    </row>
    <row r="94" spans="1:11">
      <c r="A94" s="6" t="s">
        <v>142</v>
      </c>
      <c r="B94" s="6" t="s">
        <v>60</v>
      </c>
      <c r="C94" s="13">
        <v>1</v>
      </c>
      <c r="D94" s="13"/>
      <c r="E94" s="13">
        <f>C94*D94</f>
        <v>0</v>
      </c>
      <c r="F94" s="13"/>
      <c r="G94" s="13">
        <f>C94*F94</f>
        <v>0</v>
      </c>
      <c r="H94" s="13">
        <f>D94+F94</f>
        <v>0</v>
      </c>
      <c r="I94" s="13">
        <f>E94+G94</f>
        <v>0</v>
      </c>
      <c r="J94" s="3"/>
      <c r="K94" s="3"/>
    </row>
    <row r="95" spans="1:11">
      <c r="A95" s="6" t="s">
        <v>143</v>
      </c>
      <c r="B95" s="6" t="s">
        <v>60</v>
      </c>
      <c r="C95" s="13">
        <v>6</v>
      </c>
      <c r="D95" s="13"/>
      <c r="E95" s="13">
        <f>C95*D95</f>
        <v>0</v>
      </c>
      <c r="F95" s="13"/>
      <c r="G95" s="13">
        <f>C95*F95</f>
        <v>0</v>
      </c>
      <c r="H95" s="13">
        <f>D95+F95</f>
        <v>0</v>
      </c>
      <c r="I95" s="13">
        <f>E95+G95</f>
        <v>0</v>
      </c>
      <c r="J95" s="3"/>
      <c r="K95" s="3"/>
    </row>
    <row r="96" spans="1:11">
      <c r="A96" s="6" t="s">
        <v>144</v>
      </c>
      <c r="B96" s="6" t="s">
        <v>60</v>
      </c>
      <c r="C96" s="13">
        <v>1</v>
      </c>
      <c r="D96" s="13"/>
      <c r="E96" s="13">
        <f>C96*D96</f>
        <v>0</v>
      </c>
      <c r="F96" s="13"/>
      <c r="G96" s="13">
        <f>C96*F96</f>
        <v>0</v>
      </c>
      <c r="H96" s="13">
        <f>D96+F96</f>
        <v>0</v>
      </c>
      <c r="I96" s="13">
        <f>E96+G96</f>
        <v>0</v>
      </c>
      <c r="J96" s="3"/>
      <c r="K96" s="3"/>
    </row>
    <row r="97" spans="1:11">
      <c r="A97" s="6" t="s">
        <v>67</v>
      </c>
      <c r="B97" s="6" t="s">
        <v>60</v>
      </c>
      <c r="C97" s="13">
        <v>24</v>
      </c>
      <c r="D97" s="13"/>
      <c r="E97" s="13">
        <f>C97*D97</f>
        <v>0</v>
      </c>
      <c r="F97" s="13"/>
      <c r="G97" s="13">
        <f>C97*F97</f>
        <v>0</v>
      </c>
      <c r="H97" s="13">
        <f>D97+F97</f>
        <v>0</v>
      </c>
      <c r="I97" s="13">
        <f>E97+G97</f>
        <v>0</v>
      </c>
      <c r="J97" s="3"/>
      <c r="K97" s="3"/>
    </row>
    <row r="98" spans="1:11">
      <c r="A98" s="6" t="s">
        <v>145</v>
      </c>
      <c r="B98" s="6" t="s">
        <v>60</v>
      </c>
      <c r="C98" s="13">
        <v>3</v>
      </c>
      <c r="D98" s="13"/>
      <c r="E98" s="13">
        <f>C98*D98</f>
        <v>0</v>
      </c>
      <c r="F98" s="13"/>
      <c r="G98" s="13">
        <f>C98*F98</f>
        <v>0</v>
      </c>
      <c r="H98" s="13">
        <f>D98+F98</f>
        <v>0</v>
      </c>
      <c r="I98" s="13">
        <f>E98+G98</f>
        <v>0</v>
      </c>
      <c r="J98" s="3"/>
      <c r="K98" s="3"/>
    </row>
    <row r="99" spans="1:11">
      <c r="A99" s="6" t="s">
        <v>146</v>
      </c>
      <c r="B99" s="6" t="s">
        <v>119</v>
      </c>
      <c r="C99" s="13">
        <v>1</v>
      </c>
      <c r="D99" s="13"/>
      <c r="E99" s="13">
        <f>C99*D99</f>
        <v>0</v>
      </c>
      <c r="F99" s="13"/>
      <c r="G99" s="13">
        <f>C99*F99</f>
        <v>0</v>
      </c>
      <c r="H99" s="13">
        <f>D99+F99</f>
        <v>0</v>
      </c>
      <c r="I99" s="13">
        <f>E99+G99</f>
        <v>0</v>
      </c>
      <c r="J99" s="3"/>
      <c r="K99" s="3"/>
    </row>
    <row r="100" spans="1:11">
      <c r="A100" s="6" t="s">
        <v>147</v>
      </c>
      <c r="B100" s="6" t="s">
        <v>119</v>
      </c>
      <c r="C100" s="13">
        <v>1</v>
      </c>
      <c r="D100" s="13"/>
      <c r="E100" s="13">
        <f>C100*D100</f>
        <v>0</v>
      </c>
      <c r="F100" s="13"/>
      <c r="G100" s="13">
        <f>C100*F100</f>
        <v>0</v>
      </c>
      <c r="H100" s="13">
        <f>D100+F100</f>
        <v>0</v>
      </c>
      <c r="I100" s="13">
        <f>E100+G100</f>
        <v>0</v>
      </c>
      <c r="J100" s="3"/>
      <c r="K100" s="3"/>
    </row>
    <row r="101" spans="1:11">
      <c r="A101" s="7" t="s">
        <v>148</v>
      </c>
      <c r="B101" s="7" t="s">
        <v>14</v>
      </c>
      <c r="C101" s="17"/>
      <c r="D101" s="17"/>
      <c r="E101" s="17">
        <f>SUM(E92:E100)</f>
        <v>0</v>
      </c>
      <c r="F101" s="17"/>
      <c r="G101" s="17">
        <f>SUM(G92:G100)</f>
        <v>0</v>
      </c>
      <c r="H101" s="17"/>
      <c r="I101" s="17">
        <f>SUM(I92:I100)</f>
        <v>0</v>
      </c>
      <c r="J101" s="3"/>
      <c r="K101" s="3"/>
    </row>
    <row r="102" spans="1:11">
      <c r="A102" s="6" t="s">
        <v>14</v>
      </c>
      <c r="B102" s="6" t="s">
        <v>14</v>
      </c>
      <c r="C102" s="13"/>
      <c r="D102" s="13"/>
      <c r="E102" s="13"/>
      <c r="F102" s="13"/>
      <c r="G102" s="13"/>
      <c r="H102" s="13">
        <f>D102+F102</f>
        <v>0</v>
      </c>
      <c r="I102" s="13">
        <f>E102+G102</f>
        <v>0</v>
      </c>
      <c r="J102" s="3"/>
      <c r="K102" s="3"/>
    </row>
    <row r="103" spans="1:11">
      <c r="A103" s="7" t="s">
        <v>149</v>
      </c>
      <c r="B103" s="7" t="s">
        <v>14</v>
      </c>
      <c r="C103" s="17"/>
      <c r="D103" s="17"/>
      <c r="E103" s="17"/>
      <c r="F103" s="17"/>
      <c r="G103" s="17"/>
      <c r="H103" s="17"/>
      <c r="I103" s="17"/>
      <c r="J103" s="3"/>
      <c r="K103" s="3"/>
    </row>
    <row r="104" spans="1:11">
      <c r="A104" s="6" t="s">
        <v>150</v>
      </c>
      <c r="B104" s="6" t="s">
        <v>151</v>
      </c>
      <c r="C104" s="13">
        <v>50</v>
      </c>
      <c r="D104" s="13"/>
      <c r="E104" s="13">
        <f>C104*D104</f>
        <v>0</v>
      </c>
      <c r="F104" s="13"/>
      <c r="G104" s="13">
        <f>C104*F104</f>
        <v>0</v>
      </c>
      <c r="H104" s="13">
        <f>D104+F104</f>
        <v>0</v>
      </c>
      <c r="I104" s="13">
        <f>E104+G104</f>
        <v>0</v>
      </c>
      <c r="J104" s="3"/>
      <c r="K104" s="3"/>
    </row>
    <row r="105" spans="1:11">
      <c r="A105" s="14" t="s">
        <v>152</v>
      </c>
      <c r="B105" s="14" t="s">
        <v>14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>
      <c r="A106" s="6" t="s">
        <v>153</v>
      </c>
      <c r="B106" s="6" t="s">
        <v>60</v>
      </c>
      <c r="C106" s="13">
        <v>1</v>
      </c>
      <c r="D106" s="13"/>
      <c r="E106" s="13">
        <f>C106*D106</f>
        <v>0</v>
      </c>
      <c r="F106" s="13"/>
      <c r="G106" s="13">
        <f>C106*F106</f>
        <v>0</v>
      </c>
      <c r="H106" s="13">
        <f>D106+F106</f>
        <v>0</v>
      </c>
      <c r="I106" s="13">
        <f>E106+G106</f>
        <v>0</v>
      </c>
      <c r="J106" s="3"/>
      <c r="K106" s="3"/>
    </row>
    <row r="107" spans="1:11">
      <c r="A107" s="14" t="s">
        <v>154</v>
      </c>
      <c r="B107" s="14" t="s">
        <v>14</v>
      </c>
      <c r="C107" s="15"/>
      <c r="D107" s="15"/>
      <c r="E107" s="15"/>
      <c r="F107" s="15"/>
      <c r="G107" s="15"/>
      <c r="H107" s="15"/>
      <c r="I107" s="15"/>
      <c r="J107" s="3"/>
      <c r="K107" s="3"/>
    </row>
    <row r="108" spans="1:11">
      <c r="A108" s="6" t="s">
        <v>155</v>
      </c>
      <c r="B108" s="6" t="s">
        <v>60</v>
      </c>
      <c r="C108" s="13">
        <v>754</v>
      </c>
      <c r="D108" s="13"/>
      <c r="E108" s="13">
        <f>C108*D108</f>
        <v>0</v>
      </c>
      <c r="F108" s="13"/>
      <c r="G108" s="13">
        <f>C108*F108</f>
        <v>0</v>
      </c>
      <c r="H108" s="13">
        <f>D108+F108</f>
        <v>0</v>
      </c>
      <c r="I108" s="13">
        <f>E108+G108</f>
        <v>0</v>
      </c>
      <c r="J108" s="3"/>
      <c r="K108" s="3"/>
    </row>
    <row r="109" spans="1:11">
      <c r="A109" s="6" t="s">
        <v>156</v>
      </c>
      <c r="B109" s="6" t="s">
        <v>60</v>
      </c>
      <c r="C109" s="13">
        <v>4</v>
      </c>
      <c r="D109" s="13"/>
      <c r="E109" s="13">
        <f>C109*D109</f>
        <v>0</v>
      </c>
      <c r="F109" s="13"/>
      <c r="G109" s="13">
        <f>C109*F109</f>
        <v>0</v>
      </c>
      <c r="H109" s="13">
        <f>D109+F109</f>
        <v>0</v>
      </c>
      <c r="I109" s="13">
        <f>E109+G109</f>
        <v>0</v>
      </c>
      <c r="J109" s="3"/>
      <c r="K109" s="3"/>
    </row>
    <row r="110" spans="1:11">
      <c r="A110" s="6" t="s">
        <v>157</v>
      </c>
      <c r="B110" s="6" t="s">
        <v>60</v>
      </c>
      <c r="C110" s="13">
        <v>12</v>
      </c>
      <c r="D110" s="13"/>
      <c r="E110" s="13">
        <f>C110*D110</f>
        <v>0</v>
      </c>
      <c r="F110" s="13"/>
      <c r="G110" s="13">
        <f>C110*F110</f>
        <v>0</v>
      </c>
      <c r="H110" s="13">
        <f>D110+F110</f>
        <v>0</v>
      </c>
      <c r="I110" s="13">
        <f>E110+G110</f>
        <v>0</v>
      </c>
      <c r="J110" s="3"/>
      <c r="K110" s="3"/>
    </row>
    <row r="111" spans="1:11">
      <c r="A111" s="6" t="s">
        <v>158</v>
      </c>
      <c r="B111" s="6" t="s">
        <v>60</v>
      </c>
      <c r="C111" s="13">
        <v>4</v>
      </c>
      <c r="D111" s="13"/>
      <c r="E111" s="13">
        <f>C111*D111</f>
        <v>0</v>
      </c>
      <c r="F111" s="13"/>
      <c r="G111" s="13">
        <f>C111*F111</f>
        <v>0</v>
      </c>
      <c r="H111" s="13">
        <f>D111+F111</f>
        <v>0</v>
      </c>
      <c r="I111" s="13">
        <f>E111+G111</f>
        <v>0</v>
      </c>
      <c r="J111" s="3"/>
      <c r="K111" s="3"/>
    </row>
    <row r="112" spans="1:11">
      <c r="A112" s="6" t="s">
        <v>159</v>
      </c>
      <c r="B112" s="6" t="s">
        <v>119</v>
      </c>
      <c r="C112" s="13">
        <v>1</v>
      </c>
      <c r="D112" s="13"/>
      <c r="E112" s="13">
        <f>C112*D112</f>
        <v>0</v>
      </c>
      <c r="F112" s="13"/>
      <c r="G112" s="13">
        <f>C112*F112</f>
        <v>0</v>
      </c>
      <c r="H112" s="13">
        <f>D112+F112</f>
        <v>0</v>
      </c>
      <c r="I112" s="13">
        <f>E112+G112</f>
        <v>0</v>
      </c>
      <c r="J112" s="3"/>
      <c r="K112" s="3"/>
    </row>
    <row r="113" spans="1:11">
      <c r="A113" s="7" t="s">
        <v>160</v>
      </c>
      <c r="B113" s="7" t="s">
        <v>14</v>
      </c>
      <c r="C113" s="17"/>
      <c r="D113" s="17"/>
      <c r="E113" s="17">
        <f>SUM(E104:E112)</f>
        <v>0</v>
      </c>
      <c r="F113" s="17"/>
      <c r="G113" s="17">
        <f>SUM(G104:G112)</f>
        <v>0</v>
      </c>
      <c r="H113" s="17"/>
      <c r="I113" s="17">
        <f>SUM(I104:I112)</f>
        <v>0</v>
      </c>
      <c r="J113" s="3"/>
      <c r="K113" s="3"/>
    </row>
    <row r="114" spans="1:11">
      <c r="A114" s="6" t="s">
        <v>14</v>
      </c>
      <c r="B114" s="6" t="s">
        <v>14</v>
      </c>
      <c r="C114" s="13"/>
      <c r="D114" s="13"/>
      <c r="E114" s="13"/>
      <c r="F114" s="13"/>
      <c r="G114" s="13"/>
      <c r="H114" s="13">
        <f>D114+F114</f>
        <v>0</v>
      </c>
      <c r="I114" s="13">
        <f>E114+G114</f>
        <v>0</v>
      </c>
      <c r="J114" s="3"/>
      <c r="K114" s="3"/>
    </row>
    <row r="115" spans="1:11">
      <c r="A115" s="7" t="s">
        <v>161</v>
      </c>
      <c r="B115" s="7" t="s">
        <v>14</v>
      </c>
      <c r="C115" s="17"/>
      <c r="D115" s="17"/>
      <c r="E115" s="17"/>
      <c r="F115" s="17"/>
      <c r="G115" s="17"/>
      <c r="H115" s="17"/>
      <c r="I115" s="17"/>
      <c r="J115" s="3"/>
      <c r="K115" s="3"/>
    </row>
    <row r="116" spans="1:11">
      <c r="A116" s="6" t="s">
        <v>162</v>
      </c>
      <c r="B116" s="6" t="s">
        <v>60</v>
      </c>
      <c r="C116" s="13">
        <v>18</v>
      </c>
      <c r="D116" s="13"/>
      <c r="E116" s="13">
        <f>C116*D116</f>
        <v>0</v>
      </c>
      <c r="F116" s="13"/>
      <c r="G116" s="13">
        <f>C116*F116</f>
        <v>0</v>
      </c>
      <c r="H116" s="13">
        <f>D116+F116</f>
        <v>0</v>
      </c>
      <c r="I116" s="13">
        <f>E116+G116</f>
        <v>0</v>
      </c>
      <c r="J116" s="3"/>
      <c r="K116" s="3"/>
    </row>
    <row r="117" spans="1:11">
      <c r="A117" s="6" t="s">
        <v>163</v>
      </c>
      <c r="B117" s="6" t="s">
        <v>60</v>
      </c>
      <c r="C117" s="13">
        <v>7</v>
      </c>
      <c r="D117" s="13"/>
      <c r="E117" s="13">
        <f>C117*D117</f>
        <v>0</v>
      </c>
      <c r="F117" s="13"/>
      <c r="G117" s="13">
        <f>C117*F117</f>
        <v>0</v>
      </c>
      <c r="H117" s="13">
        <f>D117+F117</f>
        <v>0</v>
      </c>
      <c r="I117" s="13">
        <f>E117+G117</f>
        <v>0</v>
      </c>
      <c r="J117" s="3"/>
      <c r="K117" s="3"/>
    </row>
    <row r="118" spans="1:11">
      <c r="A118" s="7" t="s">
        <v>164</v>
      </c>
      <c r="B118" s="7" t="s">
        <v>14</v>
      </c>
      <c r="C118" s="17"/>
      <c r="D118" s="17"/>
      <c r="E118" s="17">
        <f>SUM(E116:E117)</f>
        <v>0</v>
      </c>
      <c r="F118" s="17"/>
      <c r="G118" s="17">
        <f>SUM(G116:G117)</f>
        <v>0</v>
      </c>
      <c r="H118" s="17"/>
      <c r="I118" s="17">
        <f>SUM(I116:I117)</f>
        <v>0</v>
      </c>
      <c r="J118" s="3"/>
      <c r="K118" s="3"/>
    </row>
    <row r="119" spans="1:11">
      <c r="A119" s="6" t="s">
        <v>14</v>
      </c>
      <c r="B119" s="6" t="s">
        <v>14</v>
      </c>
      <c r="C119" s="13"/>
      <c r="D119" s="13"/>
      <c r="E119" s="13"/>
      <c r="F119" s="13"/>
      <c r="G119" s="13"/>
      <c r="H119" s="13">
        <f>D119+F119</f>
        <v>0</v>
      </c>
      <c r="I119" s="13">
        <f>E119+G119</f>
        <v>0</v>
      </c>
      <c r="J119" s="3"/>
      <c r="K119" s="3"/>
    </row>
    <row r="120" spans="1:11">
      <c r="A120" s="5" t="s">
        <v>165</v>
      </c>
      <c r="B120" s="5" t="s">
        <v>14</v>
      </c>
      <c r="C120" s="16"/>
      <c r="D120" s="16"/>
      <c r="E120" s="16">
        <f>SUM(E91:E100,E102,E104:E112,E114,E116:E117,E119:E119)</f>
        <v>0</v>
      </c>
      <c r="F120" s="16"/>
      <c r="G120" s="16">
        <f>SUM(G91:G100,G102,G104:G112,G114,G116:G117,G119:G119)</f>
        <v>0</v>
      </c>
      <c r="H120" s="16"/>
      <c r="I120" s="16">
        <f>SUM(I91:I100,I102,I104:I112,I114,I116:I117,I119:I119)</f>
        <v>0</v>
      </c>
      <c r="J120" s="3"/>
      <c r="K120" s="3"/>
    </row>
    <row r="121" spans="1:11">
      <c r="A121" s="6" t="s">
        <v>166</v>
      </c>
      <c r="B121" s="6" t="s">
        <v>14</v>
      </c>
      <c r="C121" s="13"/>
      <c r="D121" s="13"/>
      <c r="E121" s="13">
        <f>L2+Parametry!B33/100*E94+Parametry!B33/100*E95+Parametry!B33/100*E96+Parametry!B33/100*E97+Parametry!B33/100*E98+Parametry!B33/100*E106+Parametry!B33/100*E108+Parametry!B33/100*E109+Parametry!B33/100*E110+Parametry!B33/100*E111</f>
        <v>0</v>
      </c>
      <c r="F121" s="13"/>
      <c r="G121" s="13"/>
      <c r="H121" s="13">
        <f>D121+F121</f>
        <v>0</v>
      </c>
      <c r="I121" s="13">
        <f>E121+G121</f>
        <v>0</v>
      </c>
      <c r="J121" s="3"/>
      <c r="K121" s="3"/>
    </row>
    <row r="122" spans="1:11">
      <c r="A122" s="6" t="s">
        <v>14</v>
      </c>
      <c r="B122" s="6" t="s">
        <v>14</v>
      </c>
      <c r="C122" s="13"/>
      <c r="D122" s="13"/>
      <c r="E122" s="13"/>
      <c r="F122" s="13"/>
      <c r="G122" s="13"/>
      <c r="H122" s="13">
        <f>D122+F122</f>
        <v>0</v>
      </c>
      <c r="I122" s="13">
        <f>E122+G122</f>
        <v>0</v>
      </c>
      <c r="J122" s="3"/>
      <c r="K122" s="3"/>
    </row>
    <row r="123" spans="1:11">
      <c r="A123" s="4" t="s">
        <v>167</v>
      </c>
      <c r="B123" s="4" t="s">
        <v>14</v>
      </c>
      <c r="C123" s="12"/>
      <c r="D123" s="12"/>
      <c r="E123" s="12">
        <f>SUM(E20:E35,E37,E39:E43,E45,E47:E66,E68,E70:E87,E89,E92:E100,E102,E104:E112,E114,E116:E117,E119,E121:E122)</f>
        <v>0</v>
      </c>
      <c r="F123" s="12"/>
      <c r="G123" s="12">
        <f>SUM(G20:G35,G37,G39:G43,G45,G47:G66,G68,G70:G87,G89,G92:G100,G102,G104:G112,G114,G116:G117,G119,G121:G122)</f>
        <v>0</v>
      </c>
      <c r="H123" s="12"/>
      <c r="I123" s="12">
        <f>SUM(I20:I35,I37,I39:I43,I45,I47:I66,I68,I70:I87,I89,I92:I100,I102,I104:I112,I114,I116:I117,I119,I121:I122)</f>
        <v>0</v>
      </c>
      <c r="J123" s="3"/>
      <c r="K123" s="3"/>
    </row>
    <row r="124" spans="1:11">
      <c r="A124" s="6" t="s">
        <v>14</v>
      </c>
      <c r="B124" s="6" t="s">
        <v>14</v>
      </c>
      <c r="C124" s="13"/>
      <c r="D124" s="13"/>
      <c r="E124" s="13"/>
      <c r="F124" s="13"/>
      <c r="G124" s="13"/>
      <c r="H124" s="13">
        <f>D124+F124</f>
        <v>0</v>
      </c>
      <c r="I124" s="13">
        <f>E124+G124</f>
        <v>0</v>
      </c>
      <c r="J124" s="3"/>
      <c r="K124" s="3"/>
    </row>
    <row r="125" spans="1:11">
      <c r="A125" s="4" t="s">
        <v>168</v>
      </c>
      <c r="B125" s="4" t="s">
        <v>14</v>
      </c>
      <c r="C125" s="12"/>
      <c r="D125" s="12"/>
      <c r="E125" s="12"/>
      <c r="F125" s="12"/>
      <c r="G125" s="12"/>
      <c r="H125" s="12"/>
      <c r="I125" s="12"/>
      <c r="J125" s="3"/>
      <c r="K125" s="3"/>
    </row>
    <row r="126" spans="1:11">
      <c r="A126" s="6" t="s">
        <v>169</v>
      </c>
      <c r="B126" s="6" t="s">
        <v>60</v>
      </c>
      <c r="C126" s="13">
        <v>1</v>
      </c>
      <c r="D126" s="13"/>
      <c r="E126" s="13">
        <f>C126*D126</f>
        <v>0</v>
      </c>
      <c r="F126" s="13"/>
      <c r="G126" s="13">
        <f>C126*F126</f>
        <v>0</v>
      </c>
      <c r="H126" s="13">
        <f>D126+F126</f>
        <v>0</v>
      </c>
      <c r="I126" s="13">
        <f>E126+G126</f>
        <v>0</v>
      </c>
      <c r="J126" s="3"/>
      <c r="K126" s="3"/>
    </row>
    <row r="127" spans="1:11">
      <c r="A127" s="6" t="s">
        <v>170</v>
      </c>
      <c r="B127" s="6" t="s">
        <v>60</v>
      </c>
      <c r="C127" s="13">
        <v>1</v>
      </c>
      <c r="D127" s="13"/>
      <c r="E127" s="13">
        <f>C127*D127</f>
        <v>0</v>
      </c>
      <c r="F127" s="13"/>
      <c r="G127" s="13">
        <f>C127*F127</f>
        <v>0</v>
      </c>
      <c r="H127" s="13">
        <f>D127+F127</f>
        <v>0</v>
      </c>
      <c r="I127" s="13">
        <f>E127+G127</f>
        <v>0</v>
      </c>
      <c r="J127" s="3"/>
      <c r="K127" s="3"/>
    </row>
    <row r="128" spans="1:11">
      <c r="A128" s="6" t="s">
        <v>171</v>
      </c>
      <c r="B128" s="6" t="s">
        <v>60</v>
      </c>
      <c r="C128" s="13">
        <v>1</v>
      </c>
      <c r="D128" s="13"/>
      <c r="E128" s="13">
        <f>C128*D128</f>
        <v>0</v>
      </c>
      <c r="F128" s="13"/>
      <c r="G128" s="13">
        <f>C128*F128</f>
        <v>0</v>
      </c>
      <c r="H128" s="13">
        <f>D128+F128</f>
        <v>0</v>
      </c>
      <c r="I128" s="13">
        <f>E128+G128</f>
        <v>0</v>
      </c>
      <c r="J128" s="3"/>
      <c r="K128" s="3"/>
    </row>
    <row r="129" spans="1:11">
      <c r="A129" s="6" t="s">
        <v>172</v>
      </c>
      <c r="B129" s="6" t="s">
        <v>60</v>
      </c>
      <c r="C129" s="13">
        <v>1</v>
      </c>
      <c r="D129" s="13"/>
      <c r="E129" s="13">
        <f>C129*D129</f>
        <v>0</v>
      </c>
      <c r="F129" s="13"/>
      <c r="G129" s="13">
        <f>C129*F129</f>
        <v>0</v>
      </c>
      <c r="H129" s="13">
        <f>D129+F129</f>
        <v>0</v>
      </c>
      <c r="I129" s="13">
        <f>E129+G129</f>
        <v>0</v>
      </c>
      <c r="J129" s="3"/>
      <c r="K129" s="3"/>
    </row>
    <row r="130" spans="1:11">
      <c r="A130" s="4" t="s">
        <v>173</v>
      </c>
      <c r="B130" s="4" t="s">
        <v>14</v>
      </c>
      <c r="C130" s="12"/>
      <c r="D130" s="12"/>
      <c r="E130" s="12">
        <f>SUM(E126:E129)</f>
        <v>0</v>
      </c>
      <c r="F130" s="12"/>
      <c r="G130" s="12">
        <f>SUM(G126:G129)</f>
        <v>0</v>
      </c>
      <c r="H130" s="12"/>
      <c r="I130" s="12">
        <f>SUM(I126:I129)</f>
        <v>0</v>
      </c>
      <c r="J130" s="3"/>
      <c r="K130" s="3"/>
    </row>
    <row r="131" spans="1:11">
      <c r="A131" s="6" t="s">
        <v>14</v>
      </c>
      <c r="B131" s="6" t="s">
        <v>14</v>
      </c>
      <c r="C131" s="13"/>
      <c r="D131" s="13"/>
      <c r="E131" s="13"/>
      <c r="F131" s="13"/>
      <c r="G131" s="13"/>
      <c r="H131" s="13">
        <f>D131+F131</f>
        <v>0</v>
      </c>
      <c r="I131" s="13">
        <f>E131+G131</f>
        <v>0</v>
      </c>
      <c r="J131" s="3"/>
      <c r="K131" s="3"/>
    </row>
    <row r="132" spans="1:11">
      <c r="A132" s="6" t="s">
        <v>14</v>
      </c>
      <c r="B132" s="6" t="s">
        <v>14</v>
      </c>
      <c r="C132" s="13"/>
      <c r="D132" s="13"/>
      <c r="E132" s="13"/>
      <c r="F132" s="13"/>
      <c r="G132" s="13"/>
      <c r="H132" s="13">
        <f>D132+F132</f>
        <v>0</v>
      </c>
      <c r="I132" s="13">
        <f>E132+G132</f>
        <v>0</v>
      </c>
      <c r="J132" s="3"/>
      <c r="K132" s="3"/>
    </row>
    <row r="133" spans="1:11">
      <c r="A133" s="4" t="s">
        <v>174</v>
      </c>
      <c r="B133" s="4" t="s">
        <v>14</v>
      </c>
      <c r="C133" s="12"/>
      <c r="D133" s="12"/>
      <c r="E133" s="12"/>
      <c r="F133" s="12"/>
      <c r="G133" s="12"/>
      <c r="H133" s="12"/>
      <c r="I133" s="12"/>
      <c r="J133" s="3"/>
      <c r="K133" s="3"/>
    </row>
    <row r="134" spans="1:11">
      <c r="A134" s="6" t="s">
        <v>175</v>
      </c>
      <c r="B134" s="6" t="s">
        <v>119</v>
      </c>
      <c r="C134" s="13">
        <v>0.4</v>
      </c>
      <c r="D134" s="13"/>
      <c r="E134" s="13">
        <f>C134*D134</f>
        <v>0</v>
      </c>
      <c r="F134" s="13"/>
      <c r="G134" s="13">
        <f>C134*F134</f>
        <v>0</v>
      </c>
      <c r="H134" s="13">
        <f>D134+F134</f>
        <v>0</v>
      </c>
      <c r="I134" s="13">
        <f>E134+G134</f>
        <v>0</v>
      </c>
      <c r="J134" s="3"/>
      <c r="K134" s="3"/>
    </row>
    <row r="135" spans="1:11">
      <c r="A135" s="4" t="s">
        <v>176</v>
      </c>
      <c r="B135" s="4" t="s">
        <v>14</v>
      </c>
      <c r="C135" s="12"/>
      <c r="D135" s="12"/>
      <c r="E135" s="12">
        <f>SUM(E134:E134)</f>
        <v>0</v>
      </c>
      <c r="F135" s="12"/>
      <c r="G135" s="12">
        <f>SUM(G134:G134)</f>
        <v>0</v>
      </c>
      <c r="H135" s="12"/>
      <c r="I135" s="12">
        <f>SUM(I134:I134)</f>
        <v>0</v>
      </c>
      <c r="J135" s="3"/>
      <c r="K135" s="3"/>
    </row>
    <row r="136" spans="1:11">
      <c r="A136" s="6" t="s">
        <v>14</v>
      </c>
      <c r="B136" s="6" t="s">
        <v>14</v>
      </c>
      <c r="C136" s="13"/>
      <c r="D136" s="13"/>
      <c r="E136" s="13"/>
      <c r="F136" s="13"/>
      <c r="G136" s="13"/>
      <c r="H136" s="13">
        <f>D136+F136</f>
        <v>0</v>
      </c>
      <c r="I136" s="13">
        <f>E136+G136</f>
        <v>0</v>
      </c>
      <c r="J136" s="3"/>
      <c r="K136" s="3"/>
    </row>
    <row r="137" spans="1:11">
      <c r="A137" s="4" t="s">
        <v>177</v>
      </c>
      <c r="B137" s="4" t="s">
        <v>14</v>
      </c>
      <c r="C137" s="12"/>
      <c r="D137" s="12"/>
      <c r="E137" s="12"/>
      <c r="F137" s="12"/>
      <c r="G137" s="12"/>
      <c r="H137" s="12"/>
      <c r="I137" s="12"/>
      <c r="J137" s="3"/>
      <c r="K137" s="3"/>
    </row>
    <row r="138" spans="1:11">
      <c r="A138" s="6" t="s">
        <v>178</v>
      </c>
      <c r="B138" s="6" t="s">
        <v>119</v>
      </c>
      <c r="C138" s="13">
        <v>1</v>
      </c>
      <c r="D138" s="13"/>
      <c r="E138" s="13">
        <f>C138*D138</f>
        <v>0</v>
      </c>
      <c r="F138" s="13"/>
      <c r="G138" s="13">
        <f>C138*F138</f>
        <v>0</v>
      </c>
      <c r="H138" s="13">
        <f>D138+F138</f>
        <v>0</v>
      </c>
      <c r="I138" s="13">
        <f>E138+G138</f>
        <v>0</v>
      </c>
      <c r="J138" s="3"/>
      <c r="K138" s="3"/>
    </row>
    <row r="139" spans="1:11">
      <c r="A139" s="4" t="s">
        <v>179</v>
      </c>
      <c r="B139" s="4" t="s">
        <v>14</v>
      </c>
      <c r="C139" s="12"/>
      <c r="D139" s="12"/>
      <c r="E139" s="12">
        <f>SUM(E138:E138)</f>
        <v>0</v>
      </c>
      <c r="F139" s="12"/>
      <c r="G139" s="12">
        <f>SUM(G138:G138)</f>
        <v>0</v>
      </c>
      <c r="H139" s="12"/>
      <c r="I139" s="12">
        <f>SUM(I138:I138)</f>
        <v>0</v>
      </c>
      <c r="J139" s="3"/>
      <c r="K139" s="3"/>
    </row>
    <row r="140" spans="1:11">
      <c r="A140" s="6" t="s">
        <v>14</v>
      </c>
      <c r="B140" s="6" t="s">
        <v>14</v>
      </c>
      <c r="C140" s="13"/>
      <c r="D140" s="13"/>
      <c r="E140" s="13"/>
      <c r="F140" s="13"/>
      <c r="G140" s="13"/>
      <c r="H140" s="13">
        <f>D140+F140</f>
        <v>0</v>
      </c>
      <c r="I140" s="13">
        <f>E140+G140</f>
        <v>0</v>
      </c>
      <c r="J140" s="3"/>
      <c r="K140" s="3"/>
    </row>
    <row r="141" spans="1:11">
      <c r="A141" s="6" t="s">
        <v>14</v>
      </c>
      <c r="B141" s="6" t="s">
        <v>14</v>
      </c>
      <c r="C141" s="13"/>
      <c r="D141" s="13"/>
      <c r="E141" s="13"/>
      <c r="F141" s="13"/>
      <c r="G141" s="13"/>
      <c r="H141" s="13">
        <f>D141+F141</f>
        <v>0</v>
      </c>
      <c r="I141" s="13">
        <f>E141+G141</f>
        <v>0</v>
      </c>
      <c r="J141" s="3"/>
      <c r="K141" s="3"/>
    </row>
    <row r="142" spans="1:11">
      <c r="A142" s="6" t="s">
        <v>14</v>
      </c>
      <c r="B142" s="6" t="s">
        <v>14</v>
      </c>
      <c r="C142" s="13"/>
      <c r="D142" s="13"/>
      <c r="E142" s="13"/>
      <c r="F142" s="13"/>
      <c r="G142" s="13"/>
      <c r="H142" s="13">
        <f>D142+F142</f>
        <v>0</v>
      </c>
      <c r="I142" s="13">
        <f>E142+G142</f>
        <v>0</v>
      </c>
      <c r="J142" s="3"/>
      <c r="K142" s="3"/>
    </row>
    <row r="143" spans="1:11">
      <c r="A143" s="6" t="s">
        <v>14</v>
      </c>
      <c r="B143" s="6" t="s">
        <v>14</v>
      </c>
      <c r="C143" s="13"/>
      <c r="D143" s="13"/>
      <c r="E143" s="13"/>
      <c r="F143" s="13"/>
      <c r="G143" s="13"/>
      <c r="H143" s="13">
        <f>D143+F143</f>
        <v>0</v>
      </c>
      <c r="I143" s="13">
        <f>E143+G143</f>
        <v>0</v>
      </c>
      <c r="J143" s="3"/>
      <c r="K143" s="3"/>
    </row>
    <row r="144" spans="1:11">
      <c r="A144" s="6" t="s">
        <v>14</v>
      </c>
      <c r="B144" s="6" t="s">
        <v>14</v>
      </c>
      <c r="C144" s="13"/>
      <c r="D144" s="13"/>
      <c r="E144" s="13"/>
      <c r="F144" s="13"/>
      <c r="G144" s="13"/>
      <c r="H144" s="13">
        <f>D144+F144</f>
        <v>0</v>
      </c>
      <c r="I144" s="13">
        <f>E144+G144</f>
        <v>0</v>
      </c>
      <c r="J144" s="3"/>
      <c r="K14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72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14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16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16</v>
      </c>
      <c r="C12" s="3"/>
    </row>
    <row r="13" spans="1:3">
      <c r="A13" s="2" t="s">
        <v>21</v>
      </c>
      <c r="B13" s="5" t="s">
        <v>14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14</v>
      </c>
      <c r="B15" s="6" t="s">
        <v>24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32</v>
      </c>
      <c r="C20" s="3"/>
    </row>
    <row r="21" spans="1:3">
      <c r="A21" s="2" t="s">
        <v>34</v>
      </c>
      <c r="B21" s="7" t="s">
        <v>32</v>
      </c>
      <c r="C21" s="3"/>
    </row>
    <row r="22" spans="1:3">
      <c r="A22" s="2" t="s">
        <v>35</v>
      </c>
      <c r="B22" s="7" t="s">
        <v>32</v>
      </c>
      <c r="C22" s="3"/>
    </row>
    <row r="23" spans="1:3">
      <c r="A23" s="2" t="s">
        <v>36</v>
      </c>
      <c r="B23" s="7" t="s">
        <v>32</v>
      </c>
      <c r="C23" s="3"/>
    </row>
    <row r="24" spans="1:3">
      <c r="A24" s="2" t="s">
        <v>37</v>
      </c>
      <c r="B24" s="7" t="s">
        <v>32</v>
      </c>
      <c r="C24" s="3"/>
    </row>
    <row r="25" spans="1:3">
      <c r="A25" s="2" t="s">
        <v>38</v>
      </c>
      <c r="B25" s="7" t="s">
        <v>32</v>
      </c>
      <c r="C25" s="3"/>
    </row>
    <row r="26" spans="1:3">
      <c r="A26" s="2" t="s">
        <v>39</v>
      </c>
      <c r="B26" s="7" t="s">
        <v>40</v>
      </c>
      <c r="C26" s="3"/>
    </row>
    <row r="27" spans="1:3">
      <c r="A27" s="2" t="s">
        <v>41</v>
      </c>
      <c r="B27" s="7" t="s">
        <v>32</v>
      </c>
      <c r="C27" s="3"/>
    </row>
    <row r="28" spans="1:3">
      <c r="A28" s="2" t="s">
        <v>42</v>
      </c>
      <c r="B28" s="7" t="s">
        <v>32</v>
      </c>
      <c r="C28" s="3"/>
    </row>
    <row r="29" spans="1:3">
      <c r="A29" s="2" t="s">
        <v>43</v>
      </c>
      <c r="B29" s="7" t="s">
        <v>32</v>
      </c>
      <c r="C29" s="3"/>
    </row>
    <row r="30" spans="1:3">
      <c r="A30" s="2" t="s">
        <v>44</v>
      </c>
      <c r="B30" s="7" t="s">
        <v>32</v>
      </c>
      <c r="C30" s="3"/>
    </row>
    <row r="31" spans="1:3" ht="24.75">
      <c r="A31" s="8" t="s">
        <v>45</v>
      </c>
      <c r="B31" s="7" t="s">
        <v>46</v>
      </c>
      <c r="C31" s="3"/>
    </row>
    <row r="32" spans="1:3">
      <c r="A32" s="2" t="s">
        <v>47</v>
      </c>
      <c r="B32" s="7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2018-03-28T09:21:45Z</dcterms:created>
  <dcterms:modified xsi:type="dcterms:W3CDTF">2018-03-28T09:21:59Z</dcterms:modified>
</cp:coreProperties>
</file>